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joe.jack.williams\Desktop\"/>
    </mc:Choice>
  </mc:AlternateContent>
  <xr:revisionPtr revIDLastSave="0" documentId="8_{7CD0B4A8-858E-4B7D-8592-A4B0B10BEC27}" xr6:coauthVersionLast="45" xr6:coauthVersionMax="45" xr10:uidLastSave="{00000000-0000-0000-0000-000000000000}"/>
  <bookViews>
    <workbookView xWindow="-28920" yWindow="-120" windowWidth="29040" windowHeight="17640" tabRatio="739" xr2:uid="{00000000-000D-0000-FFFF-FFFF00000000}"/>
  </bookViews>
  <sheets>
    <sheet name="0. Instructions" sheetId="4" r:id="rId1"/>
    <sheet name="1. Project Input" sheetId="5" r:id="rId2"/>
    <sheet name="2. Data Input" sheetId="7" r:id="rId3"/>
    <sheet name="3. Output Page" sheetId="2" r:id="rId4"/>
    <sheet name="4. Data Sources" sheetId="8" state="hidden" r:id="rId5"/>
    <sheet name="A. Benchmark Data" sheetId="6" r:id="rId6"/>
    <sheet name="Calculation Page" sheetId="3" r:id="rId7"/>
  </sheets>
  <definedNames>
    <definedName name="_xlnm.Print_Area" localSheetId="2">'2. Data Input'!$B$2:$L$42</definedName>
    <definedName name="_xlnm.Print_Area" localSheetId="3">'3. Output Page'!$B$3:$J$19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7" l="1"/>
  <c r="E4" i="2"/>
  <c r="E7" i="2" l="1"/>
  <c r="E6" i="2"/>
  <c r="L36" i="7"/>
  <c r="J36" i="7"/>
  <c r="H36" i="7" l="1"/>
  <c r="E36" i="7"/>
  <c r="F36" i="7"/>
  <c r="G36" i="7"/>
  <c r="I36" i="7"/>
  <c r="D36" i="7"/>
  <c r="E5" i="2" l="1"/>
  <c r="E3" i="2"/>
  <c r="J17" i="2"/>
  <c r="I17" i="2"/>
  <c r="B5" i="3"/>
  <c r="I9" i="2" s="1"/>
  <c r="C5" i="3"/>
  <c r="J9" i="2" s="1"/>
  <c r="B6" i="3"/>
  <c r="I10" i="2" s="1"/>
  <c r="C6" i="3"/>
  <c r="J10" i="2" s="1"/>
  <c r="B7" i="3"/>
  <c r="I11" i="2" s="1"/>
  <c r="C7" i="3"/>
  <c r="J11" i="2" s="1"/>
  <c r="B8" i="3"/>
  <c r="I12" i="2" s="1"/>
  <c r="C8" i="3"/>
  <c r="J12" i="2" s="1"/>
  <c r="B9" i="3"/>
  <c r="I13" i="2" s="1"/>
  <c r="C9" i="3"/>
  <c r="J13" i="2" s="1"/>
  <c r="B10" i="3"/>
  <c r="I14" i="2" s="1"/>
  <c r="C10" i="3"/>
  <c r="J14" i="2" s="1"/>
  <c r="B11" i="3"/>
  <c r="I15" i="2" s="1"/>
  <c r="C11" i="3"/>
  <c r="J15" i="2" s="1"/>
  <c r="B12" i="3"/>
  <c r="C12" i="3"/>
  <c r="C4" i="3"/>
  <c r="J8" i="2" s="1"/>
  <c r="B4" i="3"/>
  <c r="I8" i="2" s="1"/>
  <c r="D4" i="7"/>
  <c r="D5" i="7"/>
  <c r="D6" i="7"/>
  <c r="D7" i="7"/>
  <c r="D8" i="7"/>
  <c r="D9" i="7"/>
  <c r="D2" i="7"/>
  <c r="D42" i="7" l="1"/>
  <c r="J19" i="2" s="1"/>
  <c r="E40" i="7" l="1"/>
  <c r="K4" i="3" s="1"/>
  <c r="D41" i="7"/>
  <c r="I18" i="2" s="1"/>
  <c r="E39" i="7"/>
  <c r="J4" i="3" s="1"/>
  <c r="E12" i="3" l="1"/>
  <c r="G12" i="3" s="1"/>
  <c r="E7" i="3"/>
  <c r="G7" i="3" s="1"/>
  <c r="D5" i="3"/>
  <c r="F5" i="3" s="1"/>
  <c r="E8" i="3"/>
  <c r="G8" i="3" s="1"/>
  <c r="D12" i="3"/>
  <c r="F12" i="3" s="1"/>
  <c r="D11" i="3"/>
  <c r="F11" i="3" s="1"/>
  <c r="E6" i="3"/>
  <c r="G6" i="3" s="1"/>
  <c r="D10" i="3"/>
  <c r="F10" i="3" s="1"/>
  <c r="E5" i="3"/>
  <c r="G5" i="3" s="1"/>
  <c r="D9" i="3"/>
  <c r="F9" i="3" s="1"/>
  <c r="E4" i="3"/>
  <c r="G4" i="3" s="1"/>
  <c r="D8" i="3"/>
  <c r="F8" i="3" s="1"/>
  <c r="D7" i="3"/>
  <c r="F7" i="3" s="1"/>
  <c r="D6" i="3"/>
  <c r="F6" i="3" s="1"/>
  <c r="E11" i="3"/>
  <c r="G11" i="3" s="1"/>
  <c r="E10" i="3"/>
  <c r="G10" i="3" s="1"/>
  <c r="D4" i="3"/>
  <c r="F4" i="3" s="1"/>
  <c r="E9" i="3"/>
  <c r="G9" i="3" s="1"/>
  <c r="K6" i="3" l="1"/>
  <c r="I6" i="3" s="1"/>
  <c r="K7" i="3"/>
  <c r="I7" i="3" s="1"/>
  <c r="K10" i="3"/>
  <c r="I10" i="3" s="1"/>
  <c r="C16" i="3"/>
  <c r="I4" i="3"/>
  <c r="K11" i="3"/>
  <c r="I11" i="3" s="1"/>
  <c r="K5" i="3"/>
  <c r="I5" i="3" s="1"/>
  <c r="K9" i="3"/>
  <c r="I9" i="3" s="1"/>
  <c r="K12" i="3"/>
  <c r="I12" i="3" s="1"/>
  <c r="K8" i="3"/>
  <c r="I8" i="3" l="1"/>
  <c r="I15" i="3" s="1"/>
  <c r="D40" i="7"/>
  <c r="C17" i="3" s="1"/>
  <c r="J9" i="3"/>
  <c r="H9" i="3" s="1"/>
  <c r="J7" i="3"/>
  <c r="H7" i="3" s="1"/>
  <c r="J5" i="3"/>
  <c r="H5" i="3" s="1"/>
  <c r="H4" i="3"/>
  <c r="J10" i="3"/>
  <c r="H10" i="3" s="1"/>
  <c r="J6" i="3"/>
  <c r="H6" i="3" s="1"/>
  <c r="J12" i="3"/>
  <c r="H12" i="3" s="1"/>
  <c r="J11" i="3"/>
  <c r="H11" i="3" s="1"/>
  <c r="B16" i="3"/>
  <c r="J8" i="3"/>
  <c r="H8" i="3" s="1"/>
  <c r="D39" i="7" l="1"/>
  <c r="B17" i="3" s="1"/>
  <c r="H15" i="3"/>
</calcChain>
</file>

<file path=xl/sharedStrings.xml><?xml version="1.0" encoding="utf-8"?>
<sst xmlns="http://schemas.openxmlformats.org/spreadsheetml/2006/main" count="213" uniqueCount="119">
  <si>
    <t>Office</t>
  </si>
  <si>
    <t>Education</t>
  </si>
  <si>
    <t>E</t>
  </si>
  <si>
    <t>D</t>
  </si>
  <si>
    <t>C</t>
  </si>
  <si>
    <t>B</t>
  </si>
  <si>
    <t>A</t>
  </si>
  <si>
    <t>A+</t>
  </si>
  <si>
    <t>G</t>
  </si>
  <si>
    <t>F</t>
  </si>
  <si>
    <t>A++</t>
  </si>
  <si>
    <t>A81916</t>
  </si>
  <si>
    <t>E52320</t>
  </si>
  <si>
    <t>EF7C1A</t>
  </si>
  <si>
    <t>FECC46</t>
  </si>
  <si>
    <t>F3E72C</t>
  </si>
  <si>
    <t>A8C812</t>
  </si>
  <si>
    <t>45AA50</t>
  </si>
  <si>
    <r>
      <rPr>
        <b/>
        <sz val="14"/>
        <color rgb="FFE86D8D"/>
        <rFont val="Century Gothic"/>
        <family val="2"/>
        <scheme val="minor"/>
      </rPr>
      <t xml:space="preserve">Upfront Carbon </t>
    </r>
    <r>
      <rPr>
        <b/>
        <sz val="11"/>
        <color rgb="FFE86D8D"/>
        <rFont val="Century Gothic"/>
        <family val="2"/>
        <scheme val="minor"/>
      </rPr>
      <t xml:space="preserve">
</t>
    </r>
    <r>
      <rPr>
        <sz val="14"/>
        <color rgb="FFE86D8D"/>
        <rFont val="Century Gothic"/>
        <family val="2"/>
        <scheme val="minor"/>
      </rPr>
      <t>A1-5</t>
    </r>
    <r>
      <rPr>
        <sz val="11"/>
        <color rgb="FFE86D8D"/>
        <rFont val="Century Gothic"/>
        <family val="2"/>
        <scheme val="minor"/>
      </rPr>
      <t xml:space="preserve">
exc. sequestration
(kgCO</t>
    </r>
    <r>
      <rPr>
        <vertAlign val="subscript"/>
        <sz val="11"/>
        <color rgb="FFE86D8D"/>
        <rFont val="Century Gothic"/>
        <family val="2"/>
        <scheme val="minor"/>
      </rPr>
      <t>2</t>
    </r>
    <r>
      <rPr>
        <sz val="11"/>
        <color rgb="FFE86D8D"/>
        <rFont val="Century Gothic"/>
        <family val="2"/>
        <scheme val="minor"/>
      </rPr>
      <t>e/m</t>
    </r>
    <r>
      <rPr>
        <vertAlign val="superscript"/>
        <sz val="11"/>
        <color rgb="FFE86D8D"/>
        <rFont val="Century Gothic"/>
        <family val="2"/>
        <scheme val="minor"/>
      </rPr>
      <t>2</t>
    </r>
    <r>
      <rPr>
        <sz val="11"/>
        <color rgb="FFE86D8D"/>
        <rFont val="Century Gothic"/>
        <family val="2"/>
        <scheme val="minor"/>
      </rPr>
      <t>)</t>
    </r>
  </si>
  <si>
    <r>
      <rPr>
        <b/>
        <sz val="14"/>
        <color rgb="FFE86D8D"/>
        <rFont val="Century Gothic"/>
        <family val="2"/>
        <scheme val="minor"/>
      </rPr>
      <t>Embodied Carbon</t>
    </r>
    <r>
      <rPr>
        <sz val="11"/>
        <color rgb="FFE86D8D"/>
        <rFont val="Century Gothic"/>
        <family val="2"/>
        <scheme val="minor"/>
      </rPr>
      <t xml:space="preserve">
</t>
    </r>
    <r>
      <rPr>
        <sz val="14"/>
        <color rgb="FFE86D8D"/>
        <rFont val="Century Gothic"/>
        <family val="2"/>
        <scheme val="minor"/>
      </rPr>
      <t>A1-5, B1-5, C1-4</t>
    </r>
    <r>
      <rPr>
        <sz val="11"/>
        <color rgb="FFE86D8D"/>
        <rFont val="Century Gothic"/>
        <family val="2"/>
        <scheme val="minor"/>
      </rPr>
      <t xml:space="preserve">
(kgCO</t>
    </r>
    <r>
      <rPr>
        <vertAlign val="subscript"/>
        <sz val="11"/>
        <color rgb="FFE86D8D"/>
        <rFont val="Century Gothic"/>
        <family val="2"/>
        <scheme val="minor"/>
      </rPr>
      <t>2</t>
    </r>
    <r>
      <rPr>
        <sz val="11"/>
        <color rgb="FFE86D8D"/>
        <rFont val="Century Gothic"/>
        <family val="2"/>
        <scheme val="minor"/>
      </rPr>
      <t>e/m</t>
    </r>
    <r>
      <rPr>
        <vertAlign val="superscript"/>
        <sz val="11"/>
        <color rgb="FFE86D8D"/>
        <rFont val="Century Gothic"/>
        <family val="2"/>
        <scheme val="minor"/>
      </rPr>
      <t>2</t>
    </r>
    <r>
      <rPr>
        <sz val="11"/>
        <color rgb="FFE86D8D"/>
        <rFont val="Century Gothic"/>
        <family val="2"/>
        <scheme val="minor"/>
      </rPr>
      <t>)</t>
    </r>
  </si>
  <si>
    <t>Band</t>
  </si>
  <si>
    <t>Embodied Carbon, A1-5, B1-5, C1-4</t>
  </si>
  <si>
    <t>Upfront</t>
  </si>
  <si>
    <t>Embodied</t>
  </si>
  <si>
    <t>Non-Listed Typology:</t>
  </si>
  <si>
    <t xml:space="preserve">Module D: </t>
  </si>
  <si>
    <t>Sequestered Carbon:</t>
  </si>
  <si>
    <t>Max</t>
  </si>
  <si>
    <t>048337</t>
  </si>
  <si>
    <t>Project Name</t>
  </si>
  <si>
    <t>Assessment Date</t>
  </si>
  <si>
    <t>Project Sector</t>
  </si>
  <si>
    <t>RIBA Workstage</t>
  </si>
  <si>
    <t>Est. Year of Project Completion</t>
  </si>
  <si>
    <t>Assessment By (name)</t>
  </si>
  <si>
    <t>Assessment By (company)</t>
  </si>
  <si>
    <r>
      <t>GIA (m</t>
    </r>
    <r>
      <rPr>
        <b/>
        <vertAlign val="superscript"/>
        <sz val="11"/>
        <color theme="1"/>
        <rFont val="Century Gothic"/>
        <family val="2"/>
        <scheme val="minor"/>
      </rPr>
      <t>2</t>
    </r>
    <r>
      <rPr>
        <b/>
        <sz val="11"/>
        <color theme="1"/>
        <rFont val="Century Gothic"/>
        <family val="2"/>
        <scheme val="minor"/>
      </rPr>
      <t>)</t>
    </r>
  </si>
  <si>
    <t>A1-3</t>
  </si>
  <si>
    <t>A4</t>
  </si>
  <si>
    <t>A5</t>
  </si>
  <si>
    <t>B1-3</t>
  </si>
  <si>
    <t>B4&amp;5</t>
  </si>
  <si>
    <t>C1-4</t>
  </si>
  <si>
    <r>
      <t>Embodied Carbon per Module per Element (kgCO</t>
    </r>
    <r>
      <rPr>
        <b/>
        <vertAlign val="subscript"/>
        <sz val="14"/>
        <color theme="1"/>
        <rFont val="Century Gothic"/>
        <family val="2"/>
        <scheme val="minor"/>
      </rPr>
      <t>2</t>
    </r>
    <r>
      <rPr>
        <b/>
        <sz val="14"/>
        <color theme="1"/>
        <rFont val="Century Gothic"/>
        <family val="2"/>
        <scheme val="minor"/>
      </rPr>
      <t>e/m</t>
    </r>
    <r>
      <rPr>
        <b/>
        <vertAlign val="superscript"/>
        <sz val="14"/>
        <color theme="1"/>
        <rFont val="Century Gothic"/>
        <family val="2"/>
        <scheme val="minor"/>
      </rPr>
      <t>2</t>
    </r>
    <r>
      <rPr>
        <b/>
        <sz val="14"/>
        <color theme="1"/>
        <rFont val="Century Gothic"/>
        <family val="2"/>
        <scheme val="minor"/>
      </rPr>
      <t>, GIA)</t>
    </r>
  </si>
  <si>
    <t>Substructure</t>
  </si>
  <si>
    <t>Superstructure</t>
  </si>
  <si>
    <t>Frame</t>
  </si>
  <si>
    <t>Upper Floors</t>
  </si>
  <si>
    <t>Roof</t>
  </si>
  <si>
    <t>Stairs and Ramp</t>
  </si>
  <si>
    <t>External Walls</t>
  </si>
  <si>
    <t>Windows and External Doors</t>
  </si>
  <si>
    <t>Internal Doors</t>
  </si>
  <si>
    <t>Finishes</t>
  </si>
  <si>
    <t>Wall Finishes</t>
  </si>
  <si>
    <t>Floor Finishes</t>
  </si>
  <si>
    <t>Ceiling Finishes</t>
  </si>
  <si>
    <t>FF&amp;E</t>
  </si>
  <si>
    <t>Building Services</t>
  </si>
  <si>
    <t>TOTAL</t>
  </si>
  <si>
    <r>
      <rPr>
        <b/>
        <sz val="11"/>
        <color theme="0"/>
        <rFont val="Century Gothic"/>
        <family val="2"/>
        <scheme val="minor"/>
      </rPr>
      <t>A1-3</t>
    </r>
    <r>
      <rPr>
        <sz val="11"/>
        <color theme="0"/>
        <rFont val="Century Gothic"/>
        <family val="2"/>
        <scheme val="minor"/>
      </rPr>
      <t xml:space="preserve"> </t>
    </r>
    <r>
      <rPr>
        <sz val="10"/>
        <color theme="0"/>
        <rFont val="Century Gothic"/>
        <family val="2"/>
        <scheme val="minor"/>
      </rPr>
      <t>(Sequestered)</t>
    </r>
  </si>
  <si>
    <t>Sector List</t>
  </si>
  <si>
    <t>Residential</t>
  </si>
  <si>
    <t>Retail</t>
  </si>
  <si>
    <t>Other</t>
  </si>
  <si>
    <t>If "Other" please describe:</t>
  </si>
  <si>
    <r>
      <t>GIA (m</t>
    </r>
    <r>
      <rPr>
        <b/>
        <vertAlign val="superscript"/>
        <sz val="11"/>
        <color theme="0"/>
        <rFont val="Century Gothic"/>
        <family val="2"/>
        <scheme val="minor"/>
      </rPr>
      <t>2</t>
    </r>
    <r>
      <rPr>
        <b/>
        <sz val="11"/>
        <color theme="0"/>
        <rFont val="Century Gothic"/>
        <family val="2"/>
        <scheme val="minor"/>
      </rPr>
      <t>)</t>
    </r>
  </si>
  <si>
    <r>
      <t>Analysis Method</t>
    </r>
    <r>
      <rPr>
        <sz val="11"/>
        <color theme="0"/>
        <rFont val="Century Gothic"/>
        <family val="2"/>
        <scheme val="minor"/>
      </rPr>
      <t xml:space="preserve"> (e.g. software)</t>
    </r>
  </si>
  <si>
    <r>
      <t xml:space="preserve">Data Notes </t>
    </r>
    <r>
      <rPr>
        <sz val="11"/>
        <color theme="0"/>
        <rFont val="Century Gothic"/>
        <family val="2"/>
        <scheme val="minor"/>
      </rPr>
      <t>(other descriptions about the process, omissions, additions, etc. that would help future analysis)</t>
    </r>
  </si>
  <si>
    <r>
      <t xml:space="preserve">Upfront Carbon 
</t>
    </r>
    <r>
      <rPr>
        <sz val="12"/>
        <color theme="1"/>
        <rFont val="Century Gothic"/>
        <family val="2"/>
        <scheme val="minor"/>
      </rPr>
      <t>A1-5
exc. Sequestration</t>
    </r>
  </si>
  <si>
    <r>
      <rPr>
        <b/>
        <sz val="16"/>
        <color theme="1"/>
        <rFont val="Century Gothic"/>
        <family val="2"/>
        <scheme val="minor"/>
      </rPr>
      <t>Embodied Carbon</t>
    </r>
    <r>
      <rPr>
        <b/>
        <sz val="14"/>
        <color theme="1"/>
        <rFont val="Century Gothic"/>
        <family val="2"/>
        <scheme val="minor"/>
      </rPr>
      <t xml:space="preserve">
</t>
    </r>
    <r>
      <rPr>
        <sz val="12"/>
        <color theme="1"/>
        <rFont val="Century Gothic"/>
        <family val="2"/>
        <scheme val="minor"/>
      </rPr>
      <t>A1-5, B1-5, C1-4</t>
    </r>
  </si>
  <si>
    <r>
      <t>kgCO</t>
    </r>
    <r>
      <rPr>
        <vertAlign val="subscript"/>
        <sz val="11"/>
        <color theme="1"/>
        <rFont val="Century Gothic"/>
        <family val="2"/>
        <scheme val="minor"/>
      </rPr>
      <t>2</t>
    </r>
    <r>
      <rPr>
        <sz val="11"/>
        <color theme="1"/>
        <rFont val="Century Gothic"/>
        <family val="2"/>
        <scheme val="minor"/>
      </rPr>
      <t>e/m</t>
    </r>
    <r>
      <rPr>
        <vertAlign val="superscript"/>
        <sz val="11"/>
        <color theme="1"/>
        <rFont val="Century Gothic"/>
        <family val="2"/>
        <scheme val="minor"/>
      </rPr>
      <t>2</t>
    </r>
  </si>
  <si>
    <r>
      <t xml:space="preserve">Sequestered Carbon
</t>
    </r>
    <r>
      <rPr>
        <sz val="12"/>
        <color theme="1"/>
        <rFont val="Century Gothic"/>
        <family val="2"/>
        <scheme val="minor"/>
      </rPr>
      <t>A1-3</t>
    </r>
  </si>
  <si>
    <t>Module D</t>
  </si>
  <si>
    <r>
      <t>kgCO</t>
    </r>
    <r>
      <rPr>
        <vertAlign val="subscript"/>
        <sz val="11"/>
        <color theme="1"/>
        <rFont val="Century Gothic"/>
        <family val="2"/>
        <scheme val="minor"/>
      </rPr>
      <t>2</t>
    </r>
    <r>
      <rPr>
        <sz val="11"/>
        <color theme="1"/>
        <rFont val="Century Gothic"/>
        <family val="2"/>
        <scheme val="minor"/>
      </rPr>
      <t>e/m</t>
    </r>
    <r>
      <rPr>
        <vertAlign val="superscript"/>
        <sz val="11"/>
        <color theme="1"/>
        <rFont val="Century Gothic"/>
        <family val="2"/>
        <scheme val="minor"/>
      </rPr>
      <t>2</t>
    </r>
    <r>
      <rPr>
        <sz val="11"/>
        <color theme="1"/>
        <rFont val="Century Gothic"/>
        <family val="2"/>
        <scheme val="minor"/>
      </rPr>
      <t/>
    </r>
  </si>
  <si>
    <t>Selected Typology Benchmarks</t>
  </si>
  <si>
    <t>Benchmark Difference</t>
  </si>
  <si>
    <t>Scaling per band</t>
  </si>
  <si>
    <t>Transparent Buffer Height</t>
  </si>
  <si>
    <t>Band Indicator</t>
  </si>
  <si>
    <t>Buffer Height:</t>
  </si>
  <si>
    <t>Mask Size:</t>
  </si>
  <si>
    <t>Band Colours (RGB)</t>
  </si>
  <si>
    <t>Benchmarking</t>
  </si>
  <si>
    <t>1. Project Input</t>
  </si>
  <si>
    <t>3. Output Page</t>
  </si>
  <si>
    <t>Project Performance</t>
  </si>
  <si>
    <t>Calculation Page</t>
  </si>
  <si>
    <t>2. Data Input</t>
  </si>
  <si>
    <t>Internal Walls and Partitions</t>
  </si>
  <si>
    <t>External Works</t>
  </si>
  <si>
    <t>Refrigerant Leakage</t>
  </si>
  <si>
    <t>Demolition</t>
  </si>
  <si>
    <t>Facilitating Works</t>
  </si>
  <si>
    <t>FF&amp;E 
(Fixed)</t>
  </si>
  <si>
    <t>FF&amp;E 
(non-fixed)</t>
  </si>
  <si>
    <t>Toxic Material Treatment</t>
  </si>
  <si>
    <t>Major Demolition Works</t>
  </si>
  <si>
    <t>Temporary/ Enabling Works</t>
  </si>
  <si>
    <t>Prefabricated Buildings</t>
  </si>
  <si>
    <t>Work to Existing Building</t>
  </si>
  <si>
    <t>Minor Demolition and Alterations</t>
  </si>
  <si>
    <t>Pre-fab Building Units</t>
  </si>
  <si>
    <t>Renewable Electricity Generation</t>
  </si>
  <si>
    <t>D10913</t>
  </si>
  <si>
    <r>
      <rPr>
        <b/>
        <sz val="11"/>
        <color theme="0"/>
        <rFont val="Century Gothic"/>
        <family val="2"/>
        <scheme val="minor"/>
      </rPr>
      <t xml:space="preserve">Project Description </t>
    </r>
    <r>
      <rPr>
        <sz val="11"/>
        <color theme="0"/>
        <rFont val="Century Gothic"/>
        <family val="2"/>
        <scheme val="minor"/>
      </rPr>
      <t>(overview of the projects, e.g. building type, number of stories, basement, site conditions, materials, constraints, structural system, servicing strategy):</t>
    </r>
  </si>
  <si>
    <t>Location of data</t>
  </si>
  <si>
    <t>Location of Data</t>
  </si>
  <si>
    <t>To enable direct comparisons both between projects and benchmarks, consistency of reporting is necessary, to enable peer-review and simplify future analysis of projects. 
When reporting any total embodied carbon figure, the RICS PS should be followed and a minimum of 95% of cost should be included in the assessment. The template provided, allows the breakdown per building element to be reported, along with material quantities, data sources and boundary of the project. In commercial assessments Cat A and Cat B fit outs should be reported separately.
It is anticipated that projects will report at key stages, including planning, tender, and as-built, with the data accuracy increasing as the design becomes increasingly fixed/detailed. It is recommended that generic or typical carbon factors are used for materials at the early design stages to focus on the efficiency of material use. Once particular products have been specified, calculations shall be updated using product-specific EPDs.
Embodied carbon figures should be provided for Upfront Carbon (modules A1-5), and Life Cycle Embodied Carbon (A1-5, B1-5, C1-4), enabling the separation of construction impacts from future ongoing impacts.
For clarity, sequestration is reported separately if reporting only Upfront Carbon (modules A1-5) but shall be included if reporting  end-of-life emissions for Life Cycle Embodied Carbon (A1-5, B1-5, C1-4). Module D should be reported separately. Offsetting is not included. This ensures that direct emissions can be clearly identified in parallel to recording the beneficial aspects of the design.  
In order to claim a LETI rating against the bandings, the template for a particular project should be fully completed and publicly disclosed on a website.</t>
  </si>
  <si>
    <t>Purpose</t>
  </si>
  <si>
    <t>The LETI Embodied Carbon Declaration Template</t>
  </si>
  <si>
    <t>How to use this template</t>
  </si>
  <si>
    <t>v0.3</t>
  </si>
  <si>
    <t>Feedback</t>
  </si>
  <si>
    <t>If you have any feedback, please use the following link:</t>
  </si>
  <si>
    <t xml:space="preserve">https://www.surveymonkey.co.uk/r/LETICarbonAlignment </t>
  </si>
  <si>
    <r>
      <t xml:space="preserve">Upfront Carbon, A1-5 </t>
    </r>
    <r>
      <rPr>
        <sz val="14"/>
        <color theme="1"/>
        <rFont val="Century Gothic"/>
        <family val="2"/>
        <scheme val="major"/>
      </rPr>
      <t>(exc. sequestration)</t>
    </r>
  </si>
  <si>
    <t>Specialist Ground works</t>
  </si>
  <si>
    <r>
      <t xml:space="preserve">The spreadsheet is split into three main sections:
</t>
    </r>
    <r>
      <rPr>
        <b/>
        <sz val="11"/>
        <color theme="1"/>
        <rFont val="Century Gothic"/>
        <family val="2"/>
        <scheme val="minor"/>
      </rPr>
      <t>1 - Project Input</t>
    </r>
    <r>
      <rPr>
        <sz val="11"/>
        <color theme="1"/>
        <rFont val="Century Gothic"/>
        <family val="2"/>
        <scheme val="minor"/>
      </rPr>
      <t xml:space="preserve">, where the general aspects of the building are entered. 
This records data useful for future analysis, such as GIA, materials, building heights, etc. Do add as much information about the building as possible. In addition, it contains space to add a URL to where this data will be stored for interested parties to download and analyse. It is important to share the data to the wider industry to enable better benchmarking, but also allow analysis of progress towards low carbon buildings. 
</t>
    </r>
    <r>
      <rPr>
        <b/>
        <sz val="11"/>
        <color theme="1"/>
        <rFont val="Century Gothic"/>
        <family val="2"/>
        <scheme val="minor"/>
      </rPr>
      <t>2 - Data Input</t>
    </r>
    <r>
      <rPr>
        <sz val="11"/>
        <color theme="1"/>
        <rFont val="Century Gothic"/>
        <family val="2"/>
        <scheme val="minor"/>
      </rPr>
      <t xml:space="preserve">, where the embodied carbon for the project is to be entered.
Enter the embodied carbon data within the cells against the correct module and building element. 
Building elements in grey can be entered but will not included in the overall benchmarking. These have been omitted to ensure comparability between projects. 
Building elements and modules that are hatched out should not be analysed according to BS EN 15978 and the RICS Professional Statement on whole life carbon. 
Note, Renewable Electricity Generation elements are those that are additional to the building (i.e. not BIPV). These are kept separate while the relative benefits towards operational zero carbon are co-analysed and will be reviewed in future updates.
</t>
    </r>
    <r>
      <rPr>
        <b/>
        <sz val="11"/>
        <color theme="1"/>
        <rFont val="Century Gothic"/>
        <family val="2"/>
        <scheme val="minor"/>
      </rPr>
      <t>3 - Output Page</t>
    </r>
    <r>
      <rPr>
        <sz val="11"/>
        <color theme="1"/>
        <rFont val="Century Gothic"/>
        <family val="2"/>
        <scheme val="minor"/>
      </rPr>
      <t xml:space="preserve">, which produces the output graphic for sharing.
This page can be printed as a pdf and shared to demonstrate the embodied carbon performance of your project. 
This updates according to the sector selected. If your project sector is selected as "Other", the output will show only the totals as a Non-Listed Typology. Although there is no benchmark, by sharing your results you will be enabling future benchmarks to be made.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</si>
</sst>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lt;0"/>
    <numFmt numFmtId="165" formatCode="0.0000"/>
    <numFmt numFmtId="166" formatCode="0.000"/>
    <numFmt numFmtId="167" formatCode="#,##0_ ;\-#,##0\ "/>
    <numFmt numFmtId="168" formatCode="0.000000"/>
    <numFmt numFmtId="169" formatCode="0\ &quot;kgCO₂e/m²&quot;"/>
  </numFmts>
  <fonts count="40" x14ac:knownFonts="1">
    <font>
      <sz val="11"/>
      <color theme="1"/>
      <name val="Century Gothic"/>
      <family val="2"/>
      <scheme val="minor"/>
    </font>
    <font>
      <sz val="10"/>
      <color theme="1"/>
      <name val="Arial"/>
      <family val="2"/>
    </font>
    <font>
      <sz val="11"/>
      <color theme="1"/>
      <name val="Century Gothic"/>
      <family val="2"/>
      <scheme val="minor"/>
    </font>
    <font>
      <sz val="11"/>
      <color rgb="FFE86D8D"/>
      <name val="Century Gothic"/>
      <family val="2"/>
      <scheme val="minor"/>
    </font>
    <font>
      <b/>
      <sz val="11"/>
      <color rgb="FFE86D8D"/>
      <name val="Century Gothic"/>
      <family val="2"/>
      <scheme val="minor"/>
    </font>
    <font>
      <b/>
      <sz val="14"/>
      <color rgb="FFE86D8D"/>
      <name val="Century Gothic"/>
      <family val="2"/>
      <scheme val="minor"/>
    </font>
    <font>
      <sz val="14"/>
      <color rgb="FFE86D8D"/>
      <name val="Century Gothic"/>
      <family val="2"/>
      <scheme val="minor"/>
    </font>
    <font>
      <vertAlign val="subscript"/>
      <sz val="11"/>
      <color rgb="FFE86D8D"/>
      <name val="Century Gothic"/>
      <family val="2"/>
      <scheme val="minor"/>
    </font>
    <font>
      <vertAlign val="superscript"/>
      <sz val="11"/>
      <color rgb="FFE86D8D"/>
      <name val="Century Gothic"/>
      <family val="2"/>
      <scheme val="minor"/>
    </font>
    <font>
      <b/>
      <sz val="12"/>
      <color rgb="FF000000"/>
      <name val="Century Gothic"/>
      <family val="2"/>
      <scheme val="major"/>
    </font>
    <font>
      <sz val="11"/>
      <color theme="1"/>
      <name val="Century Gothic"/>
      <family val="2"/>
      <scheme val="major"/>
    </font>
    <font>
      <sz val="12"/>
      <color rgb="FF000000"/>
      <name val="Century Gothic"/>
      <family val="2"/>
      <scheme val="major"/>
    </font>
    <font>
      <sz val="12"/>
      <color theme="1"/>
      <name val="Century Gothic"/>
      <family val="2"/>
      <scheme val="major"/>
    </font>
    <font>
      <b/>
      <sz val="14"/>
      <color theme="1"/>
      <name val="Century Gothic"/>
      <family val="2"/>
      <scheme val="major"/>
    </font>
    <font>
      <b/>
      <sz val="14"/>
      <color rgb="FF000000"/>
      <name val="Century Gothic"/>
      <family val="2"/>
      <scheme val="major"/>
    </font>
    <font>
      <b/>
      <sz val="22"/>
      <color theme="0" tint="-0.499984740745262"/>
      <name val="Century Gothic"/>
      <family val="2"/>
      <scheme val="minor"/>
    </font>
    <font>
      <sz val="20"/>
      <color theme="0" tint="-0.499984740745262"/>
      <name val="Century Gothic"/>
      <family val="2"/>
      <scheme val="minor"/>
    </font>
    <font>
      <sz val="9"/>
      <color theme="1"/>
      <name val="Century Gothic"/>
      <family val="2"/>
      <scheme val="major"/>
    </font>
    <font>
      <b/>
      <sz val="11"/>
      <color theme="0"/>
      <name val="Century Gothic"/>
      <family val="2"/>
      <scheme val="minor"/>
    </font>
    <font>
      <b/>
      <sz val="11"/>
      <color theme="1"/>
      <name val="Century Gothic"/>
      <family val="2"/>
      <scheme val="minor"/>
    </font>
    <font>
      <sz val="11"/>
      <color theme="0"/>
      <name val="Century Gothic"/>
      <family val="2"/>
      <scheme val="minor"/>
    </font>
    <font>
      <vertAlign val="superscript"/>
      <sz val="11"/>
      <color theme="1"/>
      <name val="Century Gothic"/>
      <family val="2"/>
      <scheme val="minor"/>
    </font>
    <font>
      <b/>
      <vertAlign val="superscript"/>
      <sz val="11"/>
      <color theme="1"/>
      <name val="Century Gothic"/>
      <family val="2"/>
      <scheme val="minor"/>
    </font>
    <font>
      <vertAlign val="subscript"/>
      <sz val="11"/>
      <color theme="1"/>
      <name val="Century Gothic"/>
      <family val="2"/>
      <scheme val="minor"/>
    </font>
    <font>
      <b/>
      <sz val="12"/>
      <color theme="1"/>
      <name val="Century Gothic"/>
      <family val="2"/>
      <scheme val="minor"/>
    </font>
    <font>
      <b/>
      <sz val="14"/>
      <color theme="1"/>
      <name val="Century Gothic"/>
      <family val="2"/>
      <scheme val="minor"/>
    </font>
    <font>
      <b/>
      <vertAlign val="subscript"/>
      <sz val="14"/>
      <color theme="1"/>
      <name val="Century Gothic"/>
      <family val="2"/>
      <scheme val="minor"/>
    </font>
    <font>
      <b/>
      <vertAlign val="superscript"/>
      <sz val="14"/>
      <color theme="1"/>
      <name val="Century Gothic"/>
      <family val="2"/>
      <scheme val="minor"/>
    </font>
    <font>
      <sz val="10"/>
      <color theme="0"/>
      <name val="Century Gothic"/>
      <family val="2"/>
      <scheme val="minor"/>
    </font>
    <font>
      <b/>
      <vertAlign val="superscript"/>
      <sz val="11"/>
      <color theme="0"/>
      <name val="Century Gothic"/>
      <family val="2"/>
      <scheme val="minor"/>
    </font>
    <font>
      <b/>
      <sz val="16"/>
      <color theme="1"/>
      <name val="Century Gothic"/>
      <family val="2"/>
      <scheme val="minor"/>
    </font>
    <font>
      <sz val="12"/>
      <color theme="1"/>
      <name val="Century Gothic"/>
      <family val="2"/>
      <scheme val="minor"/>
    </font>
    <font>
      <sz val="8"/>
      <name val="Century Gothic"/>
      <family val="2"/>
      <scheme val="minor"/>
    </font>
    <font>
      <sz val="11"/>
      <color rgb="FF000000"/>
      <name val="Century Gothic"/>
      <family val="2"/>
      <scheme val="major"/>
    </font>
    <font>
      <b/>
      <sz val="18"/>
      <color theme="1"/>
      <name val="Century Gothic"/>
      <family val="2"/>
      <scheme val="minor"/>
    </font>
    <font>
      <b/>
      <sz val="18"/>
      <color theme="0"/>
      <name val="Century Gothic"/>
      <family val="2"/>
      <scheme val="minor"/>
    </font>
    <font>
      <b/>
      <sz val="14"/>
      <color theme="0"/>
      <name val="Century Gothic"/>
      <family val="2"/>
      <scheme val="minor"/>
    </font>
    <font>
      <b/>
      <sz val="12"/>
      <color theme="0"/>
      <name val="Century Gothic"/>
      <family val="2"/>
      <scheme val="major"/>
    </font>
    <font>
      <u/>
      <sz val="11"/>
      <color theme="10"/>
      <name val="Century Gothic"/>
      <family val="2"/>
      <scheme val="minor"/>
    </font>
    <font>
      <sz val="14"/>
      <color theme="1"/>
      <name val="Century Gothic"/>
      <family val="2"/>
      <scheme val="major"/>
    </font>
  </fonts>
  <fills count="35">
    <fill>
      <patternFill patternType="none"/>
    </fill>
    <fill>
      <patternFill patternType="gray125"/>
    </fill>
    <fill>
      <patternFill patternType="solid">
        <fgColor rgb="FFFFFFFF"/>
        <bgColor indexed="64"/>
      </patternFill>
    </fill>
    <fill>
      <patternFill patternType="solid">
        <fgColor rgb="FFE86D8D"/>
        <bgColor indexed="64"/>
      </patternFill>
    </fill>
    <fill>
      <patternFill patternType="solid">
        <fgColor rgb="FFF3B4C5"/>
        <bgColor indexed="64"/>
      </patternFill>
    </fill>
    <fill>
      <patternFill patternType="solid">
        <fgColor rgb="FFFBE3F0"/>
        <bgColor indexed="64"/>
      </patternFill>
    </fill>
    <fill>
      <patternFill patternType="solid">
        <fgColor rgb="FFEFBBD7"/>
        <bgColor indexed="64"/>
      </patternFill>
    </fill>
    <fill>
      <patternFill patternType="solid">
        <fgColor rgb="FFEC6798"/>
        <bgColor indexed="64"/>
      </patternFill>
    </fill>
    <fill>
      <patternFill patternType="solid">
        <fgColor rgb="FFF190B5"/>
        <bgColor indexed="64"/>
      </patternFill>
    </fill>
    <fill>
      <patternFill patternType="solid">
        <fgColor rgb="FF6999D1"/>
        <bgColor indexed="64"/>
      </patternFill>
    </fill>
    <fill>
      <patternFill patternType="solid">
        <fgColor rgb="FF2155A1"/>
        <bgColor indexed="64"/>
      </patternFill>
    </fill>
    <fill>
      <patternFill patternType="solid">
        <fgColor rgb="FF1A4583"/>
        <bgColor indexed="64"/>
      </patternFill>
    </fill>
    <fill>
      <patternFill patternType="solid">
        <fgColor rgb="FF5786C5"/>
        <bgColor indexed="64"/>
      </patternFill>
    </fill>
    <fill>
      <patternFill patternType="solid">
        <fgColor rgb="FF1DAADF"/>
        <bgColor indexed="64"/>
      </patternFill>
    </fill>
    <fill>
      <patternFill patternType="solid">
        <fgColor rgb="FF90D7F0"/>
        <bgColor indexed="64"/>
      </patternFill>
    </fill>
    <fill>
      <patternFill patternType="solid">
        <fgColor rgb="FF1B9DCB"/>
        <bgColor indexed="64"/>
      </patternFill>
    </fill>
    <fill>
      <patternFill patternType="solid">
        <fgColor theme="0"/>
        <bgColor indexed="64"/>
      </patternFill>
    </fill>
    <fill>
      <patternFill patternType="solid">
        <fgColor rgb="FFF3E72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48337"/>
        <bgColor indexed="64"/>
      </patternFill>
    </fill>
    <fill>
      <patternFill patternType="solid">
        <fgColor rgb="FF45AA50"/>
        <bgColor indexed="64"/>
      </patternFill>
    </fill>
    <fill>
      <patternFill patternType="solid">
        <fgColor rgb="FFA8C812"/>
        <bgColor indexed="64"/>
      </patternFill>
    </fill>
    <fill>
      <patternFill patternType="solid">
        <fgColor rgb="FFFECC46"/>
        <bgColor indexed="64"/>
      </patternFill>
    </fill>
    <fill>
      <patternFill patternType="solid">
        <fgColor rgb="FFEF7C1A"/>
        <bgColor indexed="64"/>
      </patternFill>
    </fill>
    <fill>
      <patternFill patternType="solid">
        <fgColor rgb="FFE52320"/>
        <bgColor indexed="64"/>
      </patternFill>
    </fill>
    <fill>
      <patternFill patternType="solid">
        <fgColor rgb="FFE00914"/>
        <bgColor indexed="64"/>
      </patternFill>
    </fill>
    <fill>
      <patternFill patternType="solid">
        <fgColor rgb="FFA81916"/>
        <bgColor indexed="64"/>
      </patternFill>
    </fill>
    <fill>
      <patternFill patternType="solid">
        <fgColor rgb="FFC1C1C1"/>
        <bgColor indexed="64"/>
      </patternFill>
    </fill>
    <fill>
      <patternFill patternType="solid">
        <fgColor theme="0" tint="-0.34998626667073579"/>
        <bgColor indexed="64"/>
      </patternFill>
    </fill>
    <fill>
      <patternFill patternType="darkGrid">
        <bgColor theme="0" tint="-0.24994659260841701"/>
      </patternFill>
    </fill>
    <fill>
      <patternFill patternType="solid">
        <fgColor theme="0" tint="-4.9989318521683403E-2"/>
        <bgColor indexed="64"/>
      </patternFill>
    </fill>
    <fill>
      <patternFill patternType="solid">
        <fgColor rgb="FFD10913"/>
        <bgColor indexed="64"/>
      </patternFill>
    </fill>
    <fill>
      <patternFill patternType="solid">
        <fgColor rgb="FFE6587E"/>
        <bgColor indexed="64"/>
      </patternFill>
    </fill>
    <fill>
      <patternFill patternType="solid">
        <fgColor rgb="FFF3AFC1"/>
        <bgColor indexed="64"/>
      </patternFill>
    </fill>
  </fills>
  <borders count="1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thin">
        <color theme="0" tint="-0.499984740745262"/>
      </left>
      <right style="medium">
        <color theme="0" tint="-0.499984740745262"/>
      </right>
      <top style="medium">
        <color theme="0" tint="-0.499984740745262"/>
      </top>
      <bottom style="thin">
        <color rgb="FFE86D8D"/>
      </bottom>
      <diagonal/>
    </border>
    <border>
      <left style="medium">
        <color theme="0" tint="-0.499984740745262"/>
      </left>
      <right/>
      <top/>
      <bottom/>
      <diagonal/>
    </border>
    <border>
      <left style="thin">
        <color theme="0" tint="-0.499984740745262"/>
      </left>
      <right style="medium">
        <color theme="0" tint="-0.499984740745262"/>
      </right>
      <top style="thin">
        <color rgb="FFE86D8D"/>
      </top>
      <bottom style="thin">
        <color rgb="FFE86D8D"/>
      </bottom>
      <diagonal/>
    </border>
    <border>
      <left style="thin">
        <color theme="0" tint="-0.499984740745262"/>
      </left>
      <right style="medium">
        <color theme="0" tint="-0.499984740745262"/>
      </right>
      <top/>
      <bottom style="thin">
        <color rgb="FFE86D8D"/>
      </bottom>
      <diagonal/>
    </border>
    <border>
      <left style="thin">
        <color theme="0" tint="-0.499984740745262"/>
      </left>
      <right style="medium">
        <color theme="0" tint="-0.499984740745262"/>
      </right>
      <top style="thin">
        <color rgb="FFE86D8D"/>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rgb="FFE86D8D"/>
      </bottom>
      <diagonal/>
    </border>
    <border>
      <left style="medium">
        <color theme="0" tint="-0.499984740745262"/>
      </left>
      <right style="thin">
        <color theme="0" tint="-0.499984740745262"/>
      </right>
      <top style="thin">
        <color rgb="FFE86D8D"/>
      </top>
      <bottom style="thin">
        <color rgb="FFE86D8D"/>
      </bottom>
      <diagonal/>
    </border>
    <border>
      <left style="medium">
        <color theme="0" tint="-0.499984740745262"/>
      </left>
      <right style="thin">
        <color theme="0" tint="-0.499984740745262"/>
      </right>
      <top/>
      <bottom style="thin">
        <color rgb="FFE86D8D"/>
      </bottom>
      <diagonal/>
    </border>
    <border>
      <left style="medium">
        <color theme="0" tint="-0.499984740745262"/>
      </left>
      <right style="thin">
        <color theme="0" tint="-0.499984740745262"/>
      </right>
      <top style="thin">
        <color rgb="FFE86D8D"/>
      </top>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right/>
      <top style="thin">
        <color auto="1"/>
      </top>
      <bottom/>
      <diagonal/>
    </border>
    <border>
      <left style="medium">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auto="1"/>
      </left>
      <right style="thin">
        <color theme="0"/>
      </right>
      <top/>
      <bottom/>
      <diagonal/>
    </border>
    <border>
      <left style="thin">
        <color theme="0"/>
      </left>
      <right style="thin">
        <color theme="0"/>
      </right>
      <top/>
      <bottom/>
      <diagonal/>
    </border>
    <border>
      <left style="thin">
        <color auto="1"/>
      </left>
      <right style="thin">
        <color theme="0"/>
      </right>
      <top/>
      <bottom style="medium">
        <color auto="1"/>
      </bottom>
      <diagonal/>
    </border>
    <border>
      <left style="thin">
        <color theme="0"/>
      </left>
      <right style="thin">
        <color theme="0"/>
      </right>
      <top/>
      <bottom style="medium">
        <color auto="1"/>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medium">
        <color theme="0"/>
      </left>
      <right style="medium">
        <color theme="0"/>
      </right>
      <top/>
      <bottom style="medium">
        <color auto="1"/>
      </bottom>
      <diagonal/>
    </border>
    <border>
      <left/>
      <right style="medium">
        <color theme="0"/>
      </right>
      <top/>
      <bottom style="medium">
        <color auto="1"/>
      </bottom>
      <diagonal/>
    </border>
    <border>
      <left style="medium">
        <color theme="0"/>
      </left>
      <right/>
      <top/>
      <bottom style="medium">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medium">
        <color auto="1"/>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style="medium">
        <color theme="0" tint="-0.499984740745262"/>
      </bottom>
      <diagonal/>
    </border>
    <border>
      <left style="thin">
        <color theme="0"/>
      </left>
      <right/>
      <top style="medium">
        <color auto="1"/>
      </top>
      <bottom style="thin">
        <color auto="1"/>
      </bottom>
      <diagonal/>
    </border>
    <border>
      <left style="thin">
        <color theme="0"/>
      </left>
      <right/>
      <top style="thin">
        <color auto="1"/>
      </top>
      <bottom style="thin">
        <color auto="1"/>
      </bottom>
      <diagonal/>
    </border>
    <border>
      <left style="thin">
        <color theme="0"/>
      </left>
      <right/>
      <top style="thin">
        <color auto="1"/>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auto="1"/>
      </bottom>
      <diagonal/>
    </border>
    <border>
      <left style="thin">
        <color theme="0"/>
      </left>
      <right/>
      <top/>
      <bottom/>
      <diagonal/>
    </border>
    <border>
      <left style="thin">
        <color theme="0"/>
      </left>
      <right/>
      <top/>
      <bottom style="medium">
        <color auto="1"/>
      </bottom>
      <diagonal/>
    </border>
    <border>
      <left style="medium">
        <color theme="0"/>
      </left>
      <right/>
      <top/>
      <bottom/>
      <diagonal/>
    </border>
    <border>
      <left style="medium">
        <color theme="1"/>
      </left>
      <right style="medium">
        <color theme="1"/>
      </right>
      <top style="thin">
        <color theme="0"/>
      </top>
      <bottom style="thin">
        <color theme="0"/>
      </bottom>
      <diagonal/>
    </border>
    <border>
      <left/>
      <right style="medium">
        <color auto="1"/>
      </right>
      <top style="medium">
        <color auto="1"/>
      </top>
      <bottom style="thin">
        <color auto="1"/>
      </bottom>
      <diagonal/>
    </border>
    <border>
      <left/>
      <right style="medium">
        <color auto="1"/>
      </right>
      <top style="thin">
        <color auto="1"/>
      </top>
      <bottom style="thin">
        <color theme="0"/>
      </bottom>
      <diagonal/>
    </border>
    <border>
      <left/>
      <right style="medium">
        <color auto="1"/>
      </right>
      <top style="thin">
        <color theme="0"/>
      </top>
      <bottom style="thin">
        <color theme="0"/>
      </bottom>
      <diagonal/>
    </border>
    <border>
      <left/>
      <right style="medium">
        <color auto="1"/>
      </right>
      <top style="thin">
        <color theme="0"/>
      </top>
      <bottom style="thin">
        <color auto="1"/>
      </bottom>
      <diagonal/>
    </border>
    <border>
      <left style="medium">
        <color theme="0" tint="-0.499984740745262"/>
      </left>
      <right/>
      <top/>
      <bottom style="mediumDashed">
        <color theme="0" tint="-0.499984740745262"/>
      </bottom>
      <diagonal/>
    </border>
    <border>
      <left/>
      <right/>
      <top/>
      <bottom style="mediumDashed">
        <color theme="0" tint="-0.499984740745262"/>
      </bottom>
      <diagonal/>
    </border>
    <border>
      <left style="medium">
        <color theme="0" tint="-0.499984740745262"/>
      </left>
      <right style="thin">
        <color theme="0" tint="-0.499984740745262"/>
      </right>
      <top style="thin">
        <color rgb="FFE86D8D"/>
      </top>
      <bottom style="mediumDashed">
        <color theme="0" tint="-0.499984740745262"/>
      </bottom>
      <diagonal/>
    </border>
    <border>
      <left style="thin">
        <color theme="0" tint="-0.499984740745262"/>
      </left>
      <right style="medium">
        <color theme="0" tint="-0.499984740745262"/>
      </right>
      <top style="thin">
        <color rgb="FFE86D8D"/>
      </top>
      <bottom style="mediumDashed">
        <color theme="0" tint="-0.499984740745262"/>
      </bottom>
      <diagonal/>
    </border>
    <border>
      <left/>
      <right style="thin">
        <color theme="0"/>
      </right>
      <top style="thin">
        <color auto="1"/>
      </top>
      <bottom style="thin">
        <color theme="0"/>
      </bottom>
      <diagonal/>
    </border>
    <border>
      <left/>
      <right style="thin">
        <color theme="0"/>
      </right>
      <top style="thin">
        <color theme="0"/>
      </top>
      <bottom style="thin">
        <color auto="1"/>
      </bottom>
      <diagonal/>
    </border>
    <border>
      <left style="medium">
        <color theme="1"/>
      </left>
      <right style="medium">
        <color theme="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0" fontId="38" fillId="0" borderId="0" applyNumberFormat="0" applyFill="0" applyBorder="0" applyAlignment="0" applyProtection="0"/>
  </cellStyleXfs>
  <cellXfs count="290">
    <xf numFmtId="0" fontId="0" fillId="0" borderId="0" xfId="0"/>
    <xf numFmtId="0" fontId="1" fillId="0" borderId="0" xfId="0" applyFont="1"/>
    <xf numFmtId="0" fontId="0" fillId="0" borderId="0" xfId="0" applyBorder="1"/>
    <xf numFmtId="0" fontId="10" fillId="0" borderId="0" xfId="0" applyFont="1"/>
    <xf numFmtId="0" fontId="13" fillId="0" borderId="0" xfId="0" applyFont="1"/>
    <xf numFmtId="0" fontId="14" fillId="2" borderId="0" xfId="0" applyFont="1" applyFill="1" applyBorder="1" applyAlignment="1">
      <alignment horizontal="left"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164" fontId="12" fillId="0" borderId="5" xfId="2" applyNumberFormat="1" applyFont="1" applyBorder="1" applyAlignment="1">
      <alignment horizontal="center"/>
    </xf>
    <xf numFmtId="0" fontId="9" fillId="2" borderId="0" xfId="0" applyFont="1" applyFill="1" applyBorder="1" applyAlignment="1">
      <alignment horizontal="center" vertical="center" wrapText="1"/>
    </xf>
    <xf numFmtId="0" fontId="0" fillId="0" borderId="10" xfId="0" applyBorder="1"/>
    <xf numFmtId="0" fontId="0" fillId="0" borderId="11" xfId="0" applyBorder="1"/>
    <xf numFmtId="0" fontId="3" fillId="0" borderId="12" xfId="0" applyFont="1" applyBorder="1" applyAlignment="1">
      <alignment horizontal="left"/>
    </xf>
    <xf numFmtId="0" fontId="0" fillId="0" borderId="13" xfId="0" applyBorder="1"/>
    <xf numFmtId="0" fontId="3" fillId="0" borderId="14" xfId="0" applyFont="1" applyBorder="1" applyAlignment="1">
      <alignment horizontal="left"/>
    </xf>
    <xf numFmtId="0" fontId="3" fillId="0" borderId="15" xfId="0" applyFont="1" applyBorder="1" applyAlignment="1">
      <alignment horizontal="left"/>
    </xf>
    <xf numFmtId="0" fontId="0" fillId="0" borderId="16" xfId="0" applyBorder="1"/>
    <xf numFmtId="0" fontId="0" fillId="0" borderId="17" xfId="0" applyBorder="1"/>
    <xf numFmtId="0" fontId="0" fillId="0" borderId="18" xfId="0" applyBorder="1"/>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0" fillId="0" borderId="24" xfId="0" applyBorder="1"/>
    <xf numFmtId="0" fontId="0" fillId="0" borderId="20" xfId="0" applyBorder="1"/>
    <xf numFmtId="0" fontId="15" fillId="0" borderId="0" xfId="0" applyFont="1" applyBorder="1" applyAlignment="1">
      <alignment horizontal="right" vertical="center"/>
    </xf>
    <xf numFmtId="0" fontId="16" fillId="0" borderId="17" xfId="0" applyFont="1" applyBorder="1" applyAlignment="1">
      <alignment horizontal="right" vertical="center"/>
    </xf>
    <xf numFmtId="0" fontId="16" fillId="0" borderId="11" xfId="0" applyFont="1" applyBorder="1" applyAlignment="1">
      <alignment horizontal="right" vertical="center"/>
    </xf>
    <xf numFmtId="164" fontId="0" fillId="0" borderId="0" xfId="0" applyNumberFormat="1"/>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0" fillId="0" borderId="30" xfId="0" applyBorder="1"/>
    <xf numFmtId="1" fontId="0" fillId="0" borderId="0" xfId="1" applyNumberFormat="1" applyFont="1"/>
    <xf numFmtId="166" fontId="0" fillId="0" borderId="0" xfId="1" applyNumberFormat="1" applyFont="1"/>
    <xf numFmtId="0" fontId="19" fillId="0" borderId="0" xfId="0" applyFont="1"/>
    <xf numFmtId="0" fontId="0" fillId="0" borderId="35" xfId="0" applyBorder="1"/>
    <xf numFmtId="0" fontId="0" fillId="0" borderId="37" xfId="0" applyBorder="1"/>
    <xf numFmtId="0" fontId="0" fillId="0" borderId="38" xfId="0" applyBorder="1"/>
    <xf numFmtId="0" fontId="18" fillId="6" borderId="67" xfId="0" applyFont="1" applyFill="1" applyBorder="1" applyAlignment="1">
      <alignment horizontal="center"/>
    </xf>
    <xf numFmtId="0" fontId="20" fillId="6" borderId="68" xfId="0" applyFont="1" applyFill="1" applyBorder="1" applyAlignment="1">
      <alignment horizontal="center" wrapText="1"/>
    </xf>
    <xf numFmtId="0" fontId="18" fillId="6" borderId="68" xfId="0" applyFont="1" applyFill="1" applyBorder="1" applyAlignment="1">
      <alignment horizontal="center"/>
    </xf>
    <xf numFmtId="0" fontId="18" fillId="7" borderId="68" xfId="0" applyFont="1" applyFill="1" applyBorder="1" applyAlignment="1">
      <alignment horizontal="center"/>
    </xf>
    <xf numFmtId="0" fontId="19" fillId="13" borderId="56" xfId="0" applyFont="1" applyFill="1" applyBorder="1" applyAlignment="1">
      <alignment horizontal="center" vertical="center"/>
    </xf>
    <xf numFmtId="0" fontId="19" fillId="14" borderId="55" xfId="0" applyFont="1" applyFill="1" applyBorder="1" applyAlignment="1">
      <alignment horizontal="center" vertical="center"/>
    </xf>
    <xf numFmtId="0" fontId="19" fillId="14" borderId="56" xfId="0" applyFont="1" applyFill="1" applyBorder="1" applyAlignment="1">
      <alignment horizontal="center" vertical="center"/>
    </xf>
    <xf numFmtId="0" fontId="0" fillId="0" borderId="74" xfId="0" applyBorder="1"/>
    <xf numFmtId="0" fontId="19" fillId="0" borderId="47" xfId="0" applyFont="1" applyBorder="1" applyAlignment="1">
      <alignment horizontal="right"/>
    </xf>
    <xf numFmtId="0" fontId="0" fillId="0" borderId="47" xfId="0" applyBorder="1"/>
    <xf numFmtId="0" fontId="0" fillId="0" borderId="46" xfId="0" applyBorder="1"/>
    <xf numFmtId="0" fontId="0" fillId="0" borderId="29" xfId="0" applyBorder="1"/>
    <xf numFmtId="0" fontId="19" fillId="0" borderId="0" xfId="0" applyFont="1" applyBorder="1" applyAlignment="1">
      <alignment horizontal="right"/>
    </xf>
    <xf numFmtId="0" fontId="0" fillId="0" borderId="75" xfId="0" applyBorder="1"/>
    <xf numFmtId="0" fontId="19" fillId="0" borderId="50" xfId="0" applyFont="1" applyBorder="1" applyAlignment="1">
      <alignment horizontal="right"/>
    </xf>
    <xf numFmtId="0" fontId="0" fillId="0" borderId="50" xfId="0" applyBorder="1"/>
    <xf numFmtId="0" fontId="0" fillId="0" borderId="49" xfId="0" applyBorder="1"/>
    <xf numFmtId="0" fontId="9" fillId="2"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164" fontId="0" fillId="0" borderId="28" xfId="0" applyNumberFormat="1" applyBorder="1"/>
    <xf numFmtId="164" fontId="0" fillId="0" borderId="43" xfId="0" applyNumberFormat="1" applyBorder="1"/>
    <xf numFmtId="168" fontId="0" fillId="0" borderId="28" xfId="0" applyNumberFormat="1" applyBorder="1"/>
    <xf numFmtId="168" fontId="0" fillId="0" borderId="42" xfId="0" applyNumberFormat="1" applyBorder="1"/>
    <xf numFmtId="165" fontId="0" fillId="0" borderId="43" xfId="1" applyNumberFormat="1" applyFont="1" applyBorder="1"/>
    <xf numFmtId="0" fontId="0" fillId="0" borderId="28" xfId="0" applyBorder="1"/>
    <xf numFmtId="0" fontId="0" fillId="0" borderId="44" xfId="0" applyBorder="1"/>
    <xf numFmtId="164" fontId="12" fillId="0" borderId="8" xfId="2" applyNumberFormat="1" applyFont="1" applyFill="1" applyBorder="1" applyAlignment="1">
      <alignment horizontal="center"/>
    </xf>
    <xf numFmtId="164" fontId="0" fillId="0" borderId="77" xfId="0" applyNumberFormat="1" applyBorder="1"/>
    <xf numFmtId="0" fontId="0" fillId="0" borderId="78" xfId="0" applyBorder="1"/>
    <xf numFmtId="0" fontId="0" fillId="0" borderId="79" xfId="0" applyBorder="1"/>
    <xf numFmtId="164" fontId="0" fillId="0" borderId="79" xfId="0" applyNumberFormat="1" applyBorder="1"/>
    <xf numFmtId="164" fontId="0" fillId="0" borderId="80" xfId="0" applyNumberFormat="1" applyBorder="1"/>
    <xf numFmtId="0" fontId="0" fillId="0" borderId="32" xfId="0" applyBorder="1"/>
    <xf numFmtId="164" fontId="17" fillId="0" borderId="32" xfId="2" applyNumberFormat="1" applyFont="1" applyFill="1" applyBorder="1" applyAlignment="1">
      <alignment horizontal="center"/>
    </xf>
    <xf numFmtId="164" fontId="0" fillId="0" borderId="32" xfId="0" applyNumberFormat="1" applyBorder="1"/>
    <xf numFmtId="1" fontId="0" fillId="0" borderId="77" xfId="1" applyNumberFormat="1" applyFont="1" applyBorder="1"/>
    <xf numFmtId="1" fontId="0" fillId="0" borderId="78" xfId="1" applyNumberFormat="1" applyFont="1" applyBorder="1"/>
    <xf numFmtId="0" fontId="0" fillId="0" borderId="0" xfId="0" applyAlignment="1">
      <alignment horizontal="right"/>
    </xf>
    <xf numFmtId="0" fontId="0" fillId="0" borderId="1" xfId="0" applyBorder="1"/>
    <xf numFmtId="0" fontId="0" fillId="0" borderId="3" xfId="0" applyBorder="1"/>
    <xf numFmtId="49" fontId="0" fillId="0" borderId="6" xfId="0" applyNumberFormat="1" applyBorder="1"/>
    <xf numFmtId="0" fontId="0" fillId="0" borderId="6" xfId="0" applyBorder="1"/>
    <xf numFmtId="0" fontId="0" fillId="0" borderId="9" xfId="0" applyBorder="1"/>
    <xf numFmtId="0" fontId="34" fillId="0" borderId="0" xfId="0" applyFont="1"/>
    <xf numFmtId="0" fontId="23" fillId="0" borderId="0" xfId="0" applyFont="1"/>
    <xf numFmtId="169" fontId="36" fillId="3" borderId="10" xfId="0" applyNumberFormat="1" applyFont="1" applyFill="1" applyBorder="1" applyAlignment="1">
      <alignment vertical="center"/>
    </xf>
    <xf numFmtId="169" fontId="36" fillId="4" borderId="25" xfId="0" applyNumberFormat="1" applyFont="1" applyFill="1" applyBorder="1" applyAlignment="1">
      <alignment vertical="center"/>
    </xf>
    <xf numFmtId="169" fontId="36" fillId="0" borderId="26" xfId="0" applyNumberFormat="1" applyFont="1" applyBorder="1" applyAlignment="1">
      <alignment vertical="center"/>
    </xf>
    <xf numFmtId="169" fontId="36" fillId="0" borderId="27" xfId="0" applyNumberFormat="1" applyFont="1" applyBorder="1" applyAlignment="1">
      <alignment vertical="center"/>
    </xf>
    <xf numFmtId="0" fontId="35" fillId="0" borderId="32" xfId="0" applyFont="1" applyBorder="1" applyAlignment="1">
      <alignment horizontal="right" vertical="center"/>
    </xf>
    <xf numFmtId="0" fontId="0" fillId="0" borderId="32" xfId="0" applyBorder="1" applyAlignment="1">
      <alignment vertical="center"/>
    </xf>
    <xf numFmtId="1" fontId="0" fillId="0" borderId="32" xfId="0" applyNumberFormat="1" applyBorder="1"/>
    <xf numFmtId="0" fontId="0" fillId="0" borderId="33" xfId="0" applyBorder="1"/>
    <xf numFmtId="0" fontId="35" fillId="0" borderId="0" xfId="0" applyFont="1" applyBorder="1" applyAlignment="1">
      <alignment horizontal="right" vertical="center"/>
    </xf>
    <xf numFmtId="0" fontId="0" fillId="0" borderId="0" xfId="0" applyBorder="1" applyAlignment="1">
      <alignment vertical="center"/>
    </xf>
    <xf numFmtId="1" fontId="34" fillId="0" borderId="0" xfId="0" applyNumberFormat="1" applyFont="1" applyBorder="1" applyAlignment="1">
      <alignment vertical="center"/>
    </xf>
    <xf numFmtId="1" fontId="34" fillId="0" borderId="37" xfId="0" applyNumberFormat="1" applyFont="1" applyBorder="1" applyAlignment="1">
      <alignment vertical="center"/>
    </xf>
    <xf numFmtId="0" fontId="0" fillId="0" borderId="37" xfId="0" applyBorder="1" applyAlignment="1">
      <alignment vertical="center"/>
    </xf>
    <xf numFmtId="0" fontId="13" fillId="0" borderId="0" xfId="0" applyFont="1" applyAlignment="1">
      <alignment horizontal="left" vertical="top"/>
    </xf>
    <xf numFmtId="49" fontId="0" fillId="0" borderId="0" xfId="0" applyNumberFormat="1" applyBorder="1"/>
    <xf numFmtId="49" fontId="0" fillId="0" borderId="50" xfId="0" applyNumberFormat="1" applyBorder="1" applyAlignment="1">
      <alignment horizontal="left"/>
    </xf>
    <xf numFmtId="0" fontId="0" fillId="0" borderId="30" xfId="0" applyBorder="1" applyAlignment="1">
      <alignment horizontal="right" vertical="center" wrapText="1"/>
    </xf>
    <xf numFmtId="0" fontId="0" fillId="0" borderId="46" xfId="0" applyBorder="1" applyAlignment="1">
      <alignment horizontal="right" vertical="center" wrapText="1"/>
    </xf>
    <xf numFmtId="0" fontId="0" fillId="0" borderId="49" xfId="0" applyBorder="1" applyAlignment="1">
      <alignment horizontal="right" vertical="center" wrapText="1"/>
    </xf>
    <xf numFmtId="0" fontId="0" fillId="0" borderId="42" xfId="0" applyBorder="1" applyAlignment="1">
      <alignment horizontal="right" vertical="center" wrapText="1"/>
    </xf>
    <xf numFmtId="0" fontId="24" fillId="0" borderId="34" xfId="0" applyFont="1" applyBorder="1" applyAlignment="1">
      <alignment horizontal="right" vertical="center" wrapText="1"/>
    </xf>
    <xf numFmtId="0" fontId="24" fillId="0" borderId="41" xfId="0" applyFont="1" applyBorder="1" applyAlignment="1">
      <alignment horizontal="right" vertical="center" wrapText="1"/>
    </xf>
    <xf numFmtId="0" fontId="19" fillId="0" borderId="11" xfId="0" applyFont="1" applyBorder="1" applyAlignment="1">
      <alignment horizontal="right"/>
    </xf>
    <xf numFmtId="0" fontId="0" fillId="0" borderId="81" xfId="0" applyBorder="1"/>
    <xf numFmtId="0" fontId="0" fillId="0" borderId="82" xfId="0" applyBorder="1"/>
    <xf numFmtId="0" fontId="19" fillId="0" borderId="18" xfId="0" applyFont="1" applyBorder="1" applyAlignment="1">
      <alignment horizontal="right"/>
    </xf>
    <xf numFmtId="0" fontId="0" fillId="0" borderId="83" xfId="0" applyBorder="1"/>
    <xf numFmtId="164" fontId="19" fillId="0" borderId="74" xfId="0" applyNumberFormat="1" applyFont="1" applyBorder="1" applyAlignment="1">
      <alignment horizontal="left"/>
    </xf>
    <xf numFmtId="164" fontId="0" fillId="0" borderId="46" xfId="0" applyNumberFormat="1" applyBorder="1" applyAlignment="1">
      <alignment horizontal="left"/>
    </xf>
    <xf numFmtId="1" fontId="0" fillId="0" borderId="29" xfId="0" applyNumberFormat="1" applyBorder="1" applyAlignment="1">
      <alignment horizontal="left"/>
    </xf>
    <xf numFmtId="1" fontId="0" fillId="0" borderId="30" xfId="0" applyNumberFormat="1" applyBorder="1" applyAlignment="1">
      <alignment horizontal="left"/>
    </xf>
    <xf numFmtId="0" fontId="0" fillId="0" borderId="75" xfId="0" applyBorder="1" applyAlignment="1">
      <alignment horizontal="left"/>
    </xf>
    <xf numFmtId="0" fontId="0" fillId="0" borderId="49" xfId="0" applyBorder="1" applyAlignment="1">
      <alignment horizontal="left"/>
    </xf>
    <xf numFmtId="0" fontId="0" fillId="5" borderId="51" xfId="0" applyFill="1" applyBorder="1" applyAlignment="1" applyProtection="1">
      <alignment horizontal="center" vertical="center"/>
      <protection locked="0"/>
    </xf>
    <xf numFmtId="0" fontId="0" fillId="5" borderId="52" xfId="0" applyFill="1" applyBorder="1" applyAlignment="1" applyProtection="1">
      <alignment horizontal="center" vertical="center"/>
      <protection locked="0"/>
    </xf>
    <xf numFmtId="0" fontId="0" fillId="8" borderId="52" xfId="0" applyFill="1" applyBorder="1" applyAlignment="1" applyProtection="1">
      <alignment horizontal="center" vertical="center"/>
      <protection locked="0"/>
    </xf>
    <xf numFmtId="0" fontId="0" fillId="5" borderId="57" xfId="0" applyFill="1" applyBorder="1" applyAlignment="1" applyProtection="1">
      <alignment horizontal="center" vertical="center"/>
      <protection locked="0"/>
    </xf>
    <xf numFmtId="0" fontId="0" fillId="5" borderId="58" xfId="0" applyFill="1" applyBorder="1" applyAlignment="1" applyProtection="1">
      <alignment horizontal="center" vertical="center"/>
      <protection locked="0"/>
    </xf>
    <xf numFmtId="0" fontId="0" fillId="8" borderId="58" xfId="0" applyFill="1" applyBorder="1" applyAlignment="1" applyProtection="1">
      <alignment horizontal="center" vertical="center"/>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8" borderId="6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8" borderId="63" xfId="0" applyFill="1" applyBorder="1" applyAlignment="1" applyProtection="1">
      <alignment horizontal="center" vertical="center"/>
      <protection locked="0"/>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8" borderId="54" xfId="0" applyFill="1" applyBorder="1" applyAlignment="1" applyProtection="1">
      <alignment horizontal="center" vertical="center"/>
      <protection locked="0"/>
    </xf>
    <xf numFmtId="0" fontId="18" fillId="10" borderId="87" xfId="0" applyFont="1" applyFill="1" applyBorder="1" applyAlignment="1">
      <alignment horizontal="center"/>
    </xf>
    <xf numFmtId="0" fontId="20" fillId="9" borderId="88" xfId="0" applyFont="1" applyFill="1" applyBorder="1" applyAlignment="1" applyProtection="1">
      <alignment horizontal="center" vertical="center"/>
      <protection locked="0"/>
    </xf>
    <xf numFmtId="0" fontId="20" fillId="9" borderId="89" xfId="0" applyFont="1" applyFill="1" applyBorder="1" applyAlignment="1" applyProtection="1">
      <alignment horizontal="center" vertical="center"/>
      <protection locked="0"/>
    </xf>
    <xf numFmtId="0" fontId="20" fillId="9" borderId="90" xfId="0" applyFont="1" applyFill="1" applyBorder="1" applyAlignment="1" applyProtection="1">
      <alignment horizontal="center" vertical="center"/>
      <protection locked="0"/>
    </xf>
    <xf numFmtId="0" fontId="20" fillId="9" borderId="91" xfId="0" applyFont="1" applyFill="1" applyBorder="1" applyAlignment="1" applyProtection="1">
      <alignment horizontal="center" vertical="center"/>
      <protection locked="0"/>
    </xf>
    <xf numFmtId="0" fontId="20" fillId="9" borderId="92" xfId="0" applyFont="1" applyFill="1" applyBorder="1" applyAlignment="1" applyProtection="1">
      <alignment horizontal="center" vertical="center"/>
      <protection locked="0"/>
    </xf>
    <xf numFmtId="0" fontId="19" fillId="15" borderId="93" xfId="0" applyFont="1" applyFill="1" applyBorder="1" applyAlignment="1">
      <alignment horizontal="center" vertical="center"/>
    </xf>
    <xf numFmtId="0" fontId="18" fillId="11" borderId="96" xfId="0" applyFont="1" applyFill="1" applyBorder="1" applyAlignment="1">
      <alignment horizontal="center"/>
    </xf>
    <xf numFmtId="0" fontId="20" fillId="12" borderId="44" xfId="0" applyFont="1" applyFill="1" applyBorder="1" applyAlignment="1" applyProtection="1">
      <alignment horizontal="center" vertical="center"/>
      <protection locked="0"/>
    </xf>
    <xf numFmtId="0" fontId="20" fillId="12" borderId="97" xfId="0" applyFont="1" applyFill="1" applyBorder="1" applyAlignment="1" applyProtection="1">
      <alignment horizontal="center" vertical="center"/>
      <protection locked="0"/>
    </xf>
    <xf numFmtId="0" fontId="20" fillId="12" borderId="98" xfId="0" applyFont="1" applyFill="1" applyBorder="1" applyAlignment="1" applyProtection="1">
      <alignment horizontal="center" vertical="center"/>
      <protection locked="0"/>
    </xf>
    <xf numFmtId="0" fontId="20" fillId="12" borderId="99" xfId="0" applyFont="1" applyFill="1" applyBorder="1" applyAlignment="1" applyProtection="1">
      <alignment horizontal="center" vertical="center"/>
      <protection locked="0"/>
    </xf>
    <xf numFmtId="0" fontId="20" fillId="12" borderId="35" xfId="0" applyFont="1" applyFill="1" applyBorder="1" applyAlignment="1" applyProtection="1">
      <alignment horizontal="center" vertical="center"/>
      <protection locked="0"/>
    </xf>
    <xf numFmtId="0" fontId="18" fillId="16" borderId="95" xfId="0" applyFont="1" applyFill="1" applyBorder="1" applyAlignment="1">
      <alignment horizontal="center"/>
    </xf>
    <xf numFmtId="0" fontId="20" fillId="16" borderId="95" xfId="0" applyFont="1" applyFill="1" applyBorder="1" applyAlignment="1" applyProtection="1">
      <alignment horizontal="center" vertical="center"/>
      <protection locked="0"/>
    </xf>
    <xf numFmtId="0" fontId="19" fillId="16" borderId="95" xfId="0" applyFont="1" applyFill="1" applyBorder="1" applyAlignment="1">
      <alignment horizontal="center" vertical="center"/>
    </xf>
    <xf numFmtId="167" fontId="0" fillId="0" borderId="0" xfId="3" applyNumberFormat="1" applyFont="1" applyBorder="1" applyAlignment="1">
      <alignment horizontal="left"/>
    </xf>
    <xf numFmtId="0" fontId="24" fillId="0" borderId="34" xfId="0" applyFont="1" applyBorder="1" applyAlignment="1">
      <alignment horizontal="right" vertical="center" wrapText="1"/>
    </xf>
    <xf numFmtId="0" fontId="24" fillId="0" borderId="48" xfId="0" applyFont="1" applyBorder="1" applyAlignment="1">
      <alignment horizontal="right" vertical="center" wrapText="1"/>
    </xf>
    <xf numFmtId="17" fontId="0" fillId="0" borderId="0" xfId="0" applyNumberFormat="1"/>
    <xf numFmtId="0" fontId="37" fillId="20" borderId="4" xfId="0" applyFont="1" applyFill="1" applyBorder="1" applyAlignment="1">
      <alignment horizontal="center" vertical="center" wrapText="1"/>
    </xf>
    <xf numFmtId="0" fontId="37" fillId="21" borderId="4" xfId="0" applyFont="1" applyFill="1" applyBorder="1" applyAlignment="1">
      <alignment horizontal="center" vertical="center" wrapText="1"/>
    </xf>
    <xf numFmtId="0" fontId="37" fillId="22" borderId="4" xfId="0" applyFont="1" applyFill="1" applyBorder="1" applyAlignment="1">
      <alignment horizontal="center" vertical="center" wrapText="1"/>
    </xf>
    <xf numFmtId="0" fontId="37" fillId="17" borderId="4" xfId="0" applyFont="1" applyFill="1" applyBorder="1" applyAlignment="1">
      <alignment horizontal="center" vertical="center" wrapText="1"/>
    </xf>
    <xf numFmtId="0" fontId="37" fillId="23" borderId="4" xfId="0" applyFont="1" applyFill="1" applyBorder="1" applyAlignment="1">
      <alignment horizontal="center" vertical="center" wrapText="1"/>
    </xf>
    <xf numFmtId="0" fontId="37" fillId="24" borderId="4" xfId="0" applyFont="1" applyFill="1" applyBorder="1" applyAlignment="1">
      <alignment horizontal="center" vertical="center" wrapText="1"/>
    </xf>
    <xf numFmtId="0" fontId="37" fillId="25" borderId="4" xfId="0" applyFont="1" applyFill="1" applyBorder="1" applyAlignment="1">
      <alignment horizontal="center" vertical="center" wrapText="1"/>
    </xf>
    <xf numFmtId="0" fontId="37" fillId="26" borderId="4" xfId="0" applyFont="1" applyFill="1" applyBorder="1" applyAlignment="1">
      <alignment horizontal="center" vertical="center" wrapText="1"/>
    </xf>
    <xf numFmtId="0" fontId="37" fillId="27" borderId="7" xfId="0" applyFont="1" applyFill="1" applyBorder="1" applyAlignment="1">
      <alignment horizontal="center" vertical="center" wrapText="1"/>
    </xf>
    <xf numFmtId="164" fontId="37" fillId="20" borderId="5" xfId="2" applyNumberFormat="1" applyFont="1" applyFill="1" applyBorder="1" applyAlignment="1">
      <alignment horizontal="center"/>
    </xf>
    <xf numFmtId="164" fontId="37" fillId="20" borderId="6" xfId="2" applyNumberFormat="1" applyFont="1" applyFill="1" applyBorder="1" applyAlignment="1">
      <alignment horizontal="center"/>
    </xf>
    <xf numFmtId="164" fontId="37" fillId="21" borderId="5" xfId="2" applyNumberFormat="1" applyFont="1" applyFill="1" applyBorder="1" applyAlignment="1">
      <alignment horizontal="center"/>
    </xf>
    <xf numFmtId="164" fontId="37" fillId="21" borderId="6" xfId="2" applyNumberFormat="1" applyFont="1" applyFill="1" applyBorder="1" applyAlignment="1">
      <alignment horizontal="center"/>
    </xf>
    <xf numFmtId="164" fontId="37" fillId="22" borderId="5" xfId="2" applyNumberFormat="1" applyFont="1" applyFill="1" applyBorder="1" applyAlignment="1">
      <alignment horizontal="center"/>
    </xf>
    <xf numFmtId="164" fontId="37" fillId="22" borderId="6" xfId="2" applyNumberFormat="1" applyFont="1" applyFill="1" applyBorder="1" applyAlignment="1">
      <alignment horizontal="center"/>
    </xf>
    <xf numFmtId="164" fontId="37" fillId="17" borderId="5" xfId="2" applyNumberFormat="1" applyFont="1" applyFill="1" applyBorder="1" applyAlignment="1">
      <alignment horizontal="center"/>
    </xf>
    <xf numFmtId="164" fontId="37" fillId="17" borderId="6" xfId="2" applyNumberFormat="1" applyFont="1" applyFill="1" applyBorder="1" applyAlignment="1">
      <alignment horizontal="center"/>
    </xf>
    <xf numFmtId="164" fontId="37" fillId="23" borderId="5" xfId="2" applyNumberFormat="1" applyFont="1" applyFill="1" applyBorder="1" applyAlignment="1">
      <alignment horizontal="center"/>
    </xf>
    <xf numFmtId="164" fontId="37" fillId="23" borderId="6" xfId="2" applyNumberFormat="1" applyFont="1" applyFill="1" applyBorder="1" applyAlignment="1">
      <alignment horizontal="center"/>
    </xf>
    <xf numFmtId="164" fontId="37" fillId="24" borderId="5" xfId="2" applyNumberFormat="1" applyFont="1" applyFill="1" applyBorder="1" applyAlignment="1">
      <alignment horizontal="center"/>
    </xf>
    <xf numFmtId="164" fontId="37" fillId="24" borderId="6" xfId="2" applyNumberFormat="1" applyFont="1" applyFill="1" applyBorder="1" applyAlignment="1">
      <alignment horizontal="center"/>
    </xf>
    <xf numFmtId="164" fontId="37" fillId="25" borderId="5" xfId="2" applyNumberFormat="1" applyFont="1" applyFill="1" applyBorder="1" applyAlignment="1">
      <alignment horizontal="center"/>
    </xf>
    <xf numFmtId="164" fontId="37" fillId="25" borderId="6" xfId="2" applyNumberFormat="1" applyFont="1" applyFill="1" applyBorder="1" applyAlignment="1">
      <alignment horizontal="center"/>
    </xf>
    <xf numFmtId="164" fontId="37" fillId="27" borderId="8" xfId="2" applyNumberFormat="1" applyFont="1" applyFill="1" applyBorder="1" applyAlignment="1">
      <alignment horizontal="center"/>
    </xf>
    <xf numFmtId="164" fontId="37" fillId="27" borderId="9" xfId="2" applyNumberFormat="1" applyFont="1" applyFill="1" applyBorder="1" applyAlignment="1">
      <alignment horizontal="center"/>
    </xf>
    <xf numFmtId="0" fontId="3" fillId="0" borderId="24" xfId="0" applyFont="1" applyBorder="1" applyAlignment="1">
      <alignment horizontal="left"/>
    </xf>
    <xf numFmtId="0" fontId="3" fillId="0" borderId="16" xfId="0" applyFont="1" applyBorder="1" applyAlignment="1">
      <alignment horizontal="left"/>
    </xf>
    <xf numFmtId="0" fontId="0" fillId="0" borderId="100" xfId="0" applyBorder="1"/>
    <xf numFmtId="0" fontId="0" fillId="0" borderId="101" xfId="0" applyBorder="1"/>
    <xf numFmtId="0" fontId="3" fillId="0" borderId="102" xfId="0" applyFont="1" applyBorder="1" applyAlignment="1">
      <alignment horizontal="left"/>
    </xf>
    <xf numFmtId="0" fontId="3" fillId="0" borderId="103" xfId="0" applyFont="1" applyBorder="1" applyAlignment="1">
      <alignment horizontal="left"/>
    </xf>
    <xf numFmtId="0" fontId="9" fillId="0" borderId="1" xfId="0" applyFont="1" applyBorder="1" applyAlignment="1">
      <alignment horizontal="center" vertical="center" wrapText="1"/>
    </xf>
    <xf numFmtId="0" fontId="0" fillId="18" borderId="52" xfId="0" applyFill="1" applyBorder="1" applyAlignment="1" applyProtection="1">
      <alignment horizontal="center" vertical="center"/>
      <protection locked="0"/>
    </xf>
    <xf numFmtId="0" fontId="0" fillId="18" borderId="63" xfId="0" applyFill="1" applyBorder="1" applyAlignment="1" applyProtection="1">
      <alignment horizontal="center" vertical="center"/>
      <protection locked="0"/>
    </xf>
    <xf numFmtId="0" fontId="0" fillId="28" borderId="63" xfId="0" applyFill="1" applyBorder="1" applyAlignment="1" applyProtection="1">
      <alignment horizontal="center" vertical="center"/>
      <protection locked="0"/>
    </xf>
    <xf numFmtId="0" fontId="0" fillId="0" borderId="39" xfId="0" applyBorder="1" applyAlignment="1">
      <alignment horizontal="right" vertical="center" wrapText="1"/>
    </xf>
    <xf numFmtId="0" fontId="0" fillId="30" borderId="53" xfId="0" applyFill="1" applyBorder="1" applyAlignment="1" applyProtection="1">
      <alignment horizontal="center" vertical="center"/>
      <protection locked="0"/>
    </xf>
    <xf numFmtId="0" fontId="0" fillId="30" borderId="54" xfId="0" applyFill="1" applyBorder="1" applyAlignment="1" applyProtection="1">
      <alignment horizontal="center" vertical="center"/>
      <protection locked="0"/>
    </xf>
    <xf numFmtId="0" fontId="20" fillId="30" borderId="35" xfId="0" applyFont="1" applyFill="1" applyBorder="1" applyAlignment="1" applyProtection="1">
      <alignment horizontal="center" vertical="center"/>
      <protection locked="0"/>
    </xf>
    <xf numFmtId="0" fontId="20" fillId="29" borderId="99" xfId="0" applyFont="1" applyFill="1" applyBorder="1" applyAlignment="1" applyProtection="1">
      <alignment horizontal="center" vertical="center"/>
      <protection locked="0"/>
    </xf>
    <xf numFmtId="0" fontId="20" fillId="29" borderId="44" xfId="0" applyFont="1" applyFill="1" applyBorder="1" applyAlignment="1" applyProtection="1">
      <alignment horizontal="center" vertical="center"/>
      <protection locked="0"/>
    </xf>
    <xf numFmtId="0" fontId="20" fillId="19" borderId="91" xfId="0" applyFont="1" applyFill="1" applyBorder="1" applyAlignment="1" applyProtection="1">
      <alignment horizontal="center" vertical="center"/>
      <protection locked="0"/>
    </xf>
    <xf numFmtId="0" fontId="20" fillId="19" borderId="88" xfId="0" applyFont="1" applyFill="1" applyBorder="1" applyAlignment="1" applyProtection="1">
      <alignment horizontal="center" vertical="center"/>
      <protection locked="0"/>
    </xf>
    <xf numFmtId="0" fontId="0" fillId="31" borderId="63" xfId="0" applyFill="1" applyBorder="1" applyAlignment="1" applyProtection="1">
      <alignment horizontal="center" vertical="center"/>
      <protection locked="0"/>
    </xf>
    <xf numFmtId="0" fontId="0" fillId="31" borderId="62" xfId="0" applyFill="1" applyBorder="1" applyAlignment="1" applyProtection="1">
      <alignment horizontal="center" vertical="center"/>
      <protection locked="0"/>
    </xf>
    <xf numFmtId="0" fontId="0" fillId="31" borderId="51" xfId="0" applyFill="1" applyBorder="1" applyAlignment="1" applyProtection="1">
      <alignment horizontal="center" vertical="center"/>
      <protection locked="0"/>
    </xf>
    <xf numFmtId="0" fontId="0" fillId="31" borderId="52" xfId="0" applyFill="1" applyBorder="1" applyAlignment="1" applyProtection="1">
      <alignment horizontal="center" vertical="center"/>
      <protection locked="0"/>
    </xf>
    <xf numFmtId="164" fontId="37" fillId="32" borderId="5" xfId="2" applyNumberFormat="1" applyFont="1" applyFill="1" applyBorder="1" applyAlignment="1">
      <alignment horizontal="center"/>
    </xf>
    <xf numFmtId="164" fontId="37" fillId="32" borderId="6" xfId="2" applyNumberFormat="1" applyFont="1" applyFill="1" applyBorder="1" applyAlignment="1">
      <alignment horizontal="center"/>
    </xf>
    <xf numFmtId="0" fontId="18" fillId="33" borderId="69" xfId="0" applyFont="1" applyFill="1" applyBorder="1" applyAlignment="1">
      <alignment vertical="center"/>
    </xf>
    <xf numFmtId="0" fontId="18" fillId="33" borderId="71" xfId="0" applyFont="1" applyFill="1" applyBorder="1" applyAlignment="1">
      <alignment vertical="center"/>
    </xf>
    <xf numFmtId="0" fontId="20" fillId="33" borderId="71" xfId="0" applyFont="1" applyFill="1" applyBorder="1" applyAlignment="1">
      <alignment vertical="top" wrapText="1"/>
    </xf>
    <xf numFmtId="0" fontId="18" fillId="33" borderId="71" xfId="0" applyFont="1" applyFill="1" applyBorder="1" applyAlignment="1">
      <alignment vertical="top"/>
    </xf>
    <xf numFmtId="0" fontId="18" fillId="33" borderId="72" xfId="0" applyFont="1" applyFill="1" applyBorder="1" applyAlignment="1">
      <alignment vertical="top" wrapText="1"/>
    </xf>
    <xf numFmtId="0" fontId="0" fillId="34" borderId="70" xfId="0" applyFill="1" applyBorder="1" applyAlignment="1" applyProtection="1">
      <alignment vertical="center"/>
      <protection locked="0"/>
    </xf>
    <xf numFmtId="0" fontId="0" fillId="34" borderId="61" xfId="0" applyFill="1" applyBorder="1" applyAlignment="1" applyProtection="1">
      <alignment vertical="center"/>
      <protection locked="0"/>
    </xf>
    <xf numFmtId="14" fontId="0" fillId="34" borderId="61" xfId="0" applyNumberFormat="1" applyFill="1" applyBorder="1" applyAlignment="1" applyProtection="1">
      <alignment horizontal="left" vertical="center"/>
      <protection locked="0"/>
    </xf>
    <xf numFmtId="0" fontId="0" fillId="34" borderId="61" xfId="0" applyFill="1" applyBorder="1" applyAlignment="1" applyProtection="1">
      <alignment horizontal="left" vertical="center"/>
      <protection locked="0"/>
    </xf>
    <xf numFmtId="167" fontId="0" fillId="34" borderId="61" xfId="3" applyNumberFormat="1" applyFont="1" applyFill="1" applyBorder="1" applyAlignment="1" applyProtection="1">
      <alignment horizontal="left" vertical="center"/>
      <protection locked="0"/>
    </xf>
    <xf numFmtId="0" fontId="0" fillId="34" borderId="61" xfId="0" applyFill="1" applyBorder="1" applyAlignment="1" applyProtection="1">
      <alignment vertical="top" wrapText="1"/>
      <protection locked="0"/>
    </xf>
    <xf numFmtId="0" fontId="0" fillId="34" borderId="61" xfId="0" applyFill="1" applyBorder="1" applyAlignment="1" applyProtection="1">
      <alignment horizontal="left" vertical="top"/>
      <protection locked="0"/>
    </xf>
    <xf numFmtId="0" fontId="0" fillId="34" borderId="73" xfId="0" applyFill="1" applyBorder="1" applyAlignment="1" applyProtection="1">
      <alignment horizontal="left" vertical="top" wrapText="1"/>
      <protection locked="0"/>
    </xf>
    <xf numFmtId="0" fontId="19" fillId="15" borderId="106" xfId="0" applyFont="1" applyFill="1" applyBorder="1" applyAlignment="1">
      <alignment horizontal="center" vertical="center"/>
    </xf>
    <xf numFmtId="0" fontId="0" fillId="34" borderId="0" xfId="0" applyFill="1" applyProtection="1">
      <protection locked="0"/>
    </xf>
    <xf numFmtId="0" fontId="20" fillId="33" borderId="0" xfId="0" applyFont="1" applyFill="1"/>
    <xf numFmtId="14" fontId="0" fillId="0" borderId="0" xfId="0" applyNumberFormat="1"/>
    <xf numFmtId="0" fontId="18" fillId="30" borderId="104" xfId="0" applyFont="1" applyFill="1" applyBorder="1" applyAlignment="1" applyProtection="1">
      <alignment horizontal="center"/>
      <protection locked="0"/>
    </xf>
    <xf numFmtId="0" fontId="20" fillId="30" borderId="58" xfId="0" applyFont="1" applyFill="1" applyBorder="1" applyAlignment="1" applyProtection="1">
      <alignment horizontal="center" wrapText="1"/>
      <protection locked="0"/>
    </xf>
    <xf numFmtId="0" fontId="18" fillId="30" borderId="58" xfId="0" applyFont="1" applyFill="1" applyBorder="1" applyAlignment="1" applyProtection="1">
      <alignment horizontal="center"/>
      <protection locked="0"/>
    </xf>
    <xf numFmtId="0" fontId="18" fillId="10" borderId="89" xfId="0" applyFont="1" applyFill="1" applyBorder="1" applyAlignment="1" applyProtection="1">
      <alignment horizontal="center"/>
      <protection locked="0"/>
    </xf>
    <xf numFmtId="0" fontId="18" fillId="16" borderId="95" xfId="0" applyFont="1" applyFill="1" applyBorder="1" applyAlignment="1" applyProtection="1">
      <alignment horizontal="center"/>
      <protection locked="0"/>
    </xf>
    <xf numFmtId="0" fontId="18" fillId="11" borderId="97" xfId="0" applyFont="1" applyFill="1" applyBorder="1" applyAlignment="1" applyProtection="1">
      <alignment horizontal="center"/>
      <protection locked="0"/>
    </xf>
    <xf numFmtId="0" fontId="18" fillId="30" borderId="105" xfId="0" applyFont="1" applyFill="1" applyBorder="1" applyAlignment="1" applyProtection="1">
      <alignment horizontal="center"/>
      <protection locked="0"/>
    </xf>
    <xf numFmtId="0" fontId="20" fillId="30" borderId="63" xfId="0" applyFont="1" applyFill="1" applyBorder="1" applyAlignment="1" applyProtection="1">
      <alignment horizontal="center" wrapText="1"/>
      <protection locked="0"/>
    </xf>
    <xf numFmtId="0" fontId="18" fillId="30" borderId="63" xfId="0" applyFont="1" applyFill="1" applyBorder="1" applyAlignment="1" applyProtection="1">
      <alignment horizontal="center"/>
      <protection locked="0"/>
    </xf>
    <xf numFmtId="0" fontId="18" fillId="10" borderId="91" xfId="0" applyFont="1" applyFill="1" applyBorder="1" applyAlignment="1" applyProtection="1">
      <alignment horizontal="center"/>
      <protection locked="0"/>
    </xf>
    <xf numFmtId="0" fontId="18" fillId="11" borderId="99" xfId="0" applyFont="1" applyFill="1" applyBorder="1" applyAlignment="1" applyProtection="1">
      <alignment horizontal="center"/>
      <protection locked="0"/>
    </xf>
    <xf numFmtId="14" fontId="0" fillId="0" borderId="0" xfId="0" applyNumberFormat="1" applyAlignment="1">
      <alignment horizontal="left"/>
    </xf>
    <xf numFmtId="0" fontId="38" fillId="0" borderId="0" xfId="4"/>
    <xf numFmtId="0" fontId="25" fillId="33" borderId="107" xfId="0" applyFont="1" applyFill="1" applyBorder="1" applyAlignment="1">
      <alignment horizontal="center"/>
    </xf>
    <xf numFmtId="0" fontId="25" fillId="33" borderId="108" xfId="0" applyFont="1" applyFill="1" applyBorder="1" applyAlignment="1">
      <alignment horizontal="center"/>
    </xf>
    <xf numFmtId="0" fontId="25" fillId="33" borderId="109" xfId="0" applyFont="1" applyFill="1" applyBorder="1" applyAlignment="1">
      <alignment horizontal="center"/>
    </xf>
    <xf numFmtId="0" fontId="30" fillId="0" borderId="0" xfId="0" applyFont="1" applyAlignment="1">
      <alignment horizontal="center"/>
    </xf>
    <xf numFmtId="0" fontId="0" fillId="34" borderId="107" xfId="0" applyFill="1" applyBorder="1" applyAlignment="1">
      <alignment horizontal="left" vertical="top" wrapText="1"/>
    </xf>
    <xf numFmtId="0" fontId="0" fillId="34" borderId="108" xfId="0" applyFill="1" applyBorder="1" applyAlignment="1">
      <alignment horizontal="left" vertical="top" wrapText="1"/>
    </xf>
    <xf numFmtId="0" fontId="0" fillId="34" borderId="109" xfId="0" applyFill="1" applyBorder="1" applyAlignment="1">
      <alignment horizontal="left" vertical="top" wrapText="1"/>
    </xf>
    <xf numFmtId="0" fontId="0" fillId="34" borderId="31" xfId="0" applyFill="1" applyBorder="1" applyAlignment="1">
      <alignment horizontal="left" vertical="top" wrapText="1"/>
    </xf>
    <xf numFmtId="0" fontId="0" fillId="34" borderId="32" xfId="0" applyFill="1" applyBorder="1" applyAlignment="1">
      <alignment horizontal="left" vertical="top" wrapText="1"/>
    </xf>
    <xf numFmtId="0" fontId="0" fillId="34" borderId="33" xfId="0" applyFill="1" applyBorder="1" applyAlignment="1">
      <alignment horizontal="left" vertical="top" wrapText="1"/>
    </xf>
    <xf numFmtId="0" fontId="0" fillId="34" borderId="34" xfId="0" applyFill="1" applyBorder="1" applyAlignment="1">
      <alignment horizontal="left" vertical="top" wrapText="1"/>
    </xf>
    <xf numFmtId="0" fontId="0" fillId="34" borderId="0" xfId="0" applyFill="1" applyBorder="1" applyAlignment="1">
      <alignment horizontal="left" vertical="top" wrapText="1"/>
    </xf>
    <xf numFmtId="0" fontId="0" fillId="34" borderId="35" xfId="0" applyFill="1" applyBorder="1" applyAlignment="1">
      <alignment horizontal="left" vertical="top" wrapText="1"/>
    </xf>
    <xf numFmtId="0" fontId="0" fillId="34" borderId="36" xfId="0" applyFill="1" applyBorder="1" applyAlignment="1">
      <alignment horizontal="left" vertical="top" wrapText="1"/>
    </xf>
    <xf numFmtId="0" fontId="0" fillId="34" borderId="37" xfId="0" applyFill="1" applyBorder="1" applyAlignment="1">
      <alignment horizontal="left" vertical="top" wrapText="1"/>
    </xf>
    <xf numFmtId="0" fontId="0" fillId="34" borderId="38" xfId="0" applyFill="1" applyBorder="1" applyAlignment="1">
      <alignment horizontal="left" vertical="top" wrapText="1"/>
    </xf>
    <xf numFmtId="0" fontId="24" fillId="33" borderId="107" xfId="0" applyFont="1" applyFill="1" applyBorder="1" applyAlignment="1">
      <alignment horizontal="left"/>
    </xf>
    <xf numFmtId="0" fontId="24" fillId="33" borderId="108" xfId="0" applyFont="1" applyFill="1" applyBorder="1" applyAlignment="1">
      <alignment horizontal="left"/>
    </xf>
    <xf numFmtId="0" fontId="24" fillId="33" borderId="109" xfId="0" applyFont="1" applyFill="1" applyBorder="1" applyAlignment="1">
      <alignment horizontal="left"/>
    </xf>
    <xf numFmtId="0" fontId="0" fillId="0" borderId="47" xfId="0" applyBorder="1" applyAlignment="1">
      <alignment horizontal="left"/>
    </xf>
    <xf numFmtId="0" fontId="0" fillId="0" borderId="0" xfId="0" applyBorder="1" applyAlignment="1">
      <alignment horizontal="left"/>
    </xf>
    <xf numFmtId="14" fontId="0" fillId="0" borderId="0" xfId="0" applyNumberFormat="1" applyBorder="1" applyAlignment="1">
      <alignment horizontal="left"/>
    </xf>
    <xf numFmtId="0" fontId="30" fillId="0" borderId="36" xfId="0" applyFont="1" applyBorder="1" applyAlignment="1">
      <alignment horizontal="right" vertical="center"/>
    </xf>
    <xf numFmtId="0" fontId="30" fillId="0" borderId="37" xfId="0" applyFont="1" applyBorder="1" applyAlignment="1">
      <alignment horizontal="right" vertical="center"/>
    </xf>
    <xf numFmtId="0" fontId="25" fillId="0" borderId="65" xfId="0" applyFont="1" applyBorder="1" applyAlignment="1">
      <alignment horizontal="center"/>
    </xf>
    <xf numFmtId="0" fontId="25" fillId="0" borderId="64" xfId="0" applyFont="1" applyBorder="1" applyAlignment="1">
      <alignment horizontal="center"/>
    </xf>
    <xf numFmtId="0" fontId="25" fillId="0" borderId="94" xfId="0" applyFont="1" applyBorder="1" applyAlignment="1">
      <alignment horizontal="center"/>
    </xf>
    <xf numFmtId="0" fontId="25" fillId="0" borderId="66" xfId="0" applyFont="1" applyBorder="1" applyAlignment="1">
      <alignment horizontal="center"/>
    </xf>
    <xf numFmtId="0" fontId="24" fillId="0" borderId="34" xfId="0" applyFont="1" applyBorder="1" applyAlignment="1">
      <alignment horizontal="right" vertical="center" wrapText="1"/>
    </xf>
    <xf numFmtId="0" fontId="24" fillId="0" borderId="45" xfId="0" applyFont="1" applyBorder="1" applyAlignment="1">
      <alignment horizontal="right" vertical="center" wrapText="1"/>
    </xf>
    <xf numFmtId="0" fontId="24" fillId="0" borderId="48" xfId="0" applyFont="1" applyBorder="1" applyAlignment="1">
      <alignment horizontal="right" vertical="center" wrapText="1"/>
    </xf>
    <xf numFmtId="0" fontId="25" fillId="0" borderId="36" xfId="0" applyFont="1" applyFill="1" applyBorder="1" applyAlignment="1">
      <alignment horizontal="right" vertical="center"/>
    </xf>
    <xf numFmtId="0" fontId="25" fillId="0" borderId="40" xfId="0" applyFont="1" applyFill="1" applyBorder="1" applyAlignment="1">
      <alignment horizontal="right" vertical="center"/>
    </xf>
    <xf numFmtId="0" fontId="30" fillId="0" borderId="31" xfId="0" applyFont="1" applyFill="1" applyBorder="1" applyAlignment="1">
      <alignment horizontal="right" vertical="center" wrapText="1"/>
    </xf>
    <xf numFmtId="0" fontId="30" fillId="0" borderId="32" xfId="0" applyFont="1" applyFill="1" applyBorder="1" applyAlignment="1">
      <alignment horizontal="right" vertical="center" wrapText="1"/>
    </xf>
    <xf numFmtId="0" fontId="25" fillId="0" borderId="34" xfId="0" applyFont="1" applyBorder="1" applyAlignment="1">
      <alignment horizontal="right" vertical="center" wrapText="1"/>
    </xf>
    <xf numFmtId="0" fontId="25" fillId="0" borderId="0" xfId="0" applyFont="1" applyBorder="1" applyAlignment="1">
      <alignment horizontal="right" vertical="center" wrapText="1"/>
    </xf>
    <xf numFmtId="0" fontId="30" fillId="0" borderId="34" xfId="0" applyFont="1" applyBorder="1" applyAlignment="1">
      <alignment horizontal="right" vertical="center" wrapText="1"/>
    </xf>
    <xf numFmtId="0" fontId="30" fillId="0" borderId="0" xfId="0" applyFont="1" applyBorder="1" applyAlignment="1">
      <alignment horizontal="right" vertical="center"/>
    </xf>
    <xf numFmtId="0" fontId="24" fillId="0" borderId="31" xfId="0" applyFont="1" applyBorder="1" applyAlignment="1">
      <alignment horizontal="right" vertical="center" wrapText="1"/>
    </xf>
    <xf numFmtId="14" fontId="0" fillId="0" borderId="0" xfId="0" applyNumberFormat="1" applyAlignment="1">
      <alignment horizontal="left"/>
    </xf>
    <xf numFmtId="0" fontId="3" fillId="0" borderId="19" xfId="0" applyFont="1" applyBorder="1" applyAlignment="1">
      <alignment horizontal="center" wrapText="1"/>
    </xf>
    <xf numFmtId="0" fontId="3" fillId="0" borderId="84" xfId="0" applyFont="1" applyBorder="1" applyAlignment="1">
      <alignment horizontal="center" wrapText="1"/>
    </xf>
    <xf numFmtId="0" fontId="3" fillId="0" borderId="86" xfId="0" applyFont="1" applyBorder="1" applyAlignment="1">
      <alignment horizontal="center" wrapText="1"/>
    </xf>
    <xf numFmtId="0" fontId="3" fillId="0" borderId="20" xfId="0" applyFont="1" applyBorder="1" applyAlignment="1">
      <alignment horizontal="center" wrapText="1"/>
    </xf>
    <xf numFmtId="0" fontId="3" fillId="0" borderId="85" xfId="0" applyFont="1" applyBorder="1" applyAlignment="1">
      <alignment horizontal="center" wrapText="1"/>
    </xf>
    <xf numFmtId="0" fontId="3" fillId="0" borderId="25" xfId="0" applyFont="1" applyBorder="1" applyAlignment="1">
      <alignment horizontal="center" wrapText="1"/>
    </xf>
    <xf numFmtId="0" fontId="0" fillId="0" borderId="11" xfId="0" applyBorder="1" applyAlignment="1">
      <alignment horizontal="left"/>
    </xf>
    <xf numFmtId="49" fontId="0" fillId="0" borderId="0" xfId="0" applyNumberFormat="1" applyBorder="1" applyAlignment="1">
      <alignment horizontal="left"/>
    </xf>
    <xf numFmtId="0" fontId="0" fillId="0" borderId="31" xfId="0" applyBorder="1" applyAlignment="1">
      <alignment horizontal="center"/>
    </xf>
    <xf numFmtId="0" fontId="0" fillId="0" borderId="39" xfId="0" applyBorder="1" applyAlignment="1">
      <alignment horizontal="center"/>
    </xf>
    <xf numFmtId="0" fontId="33" fillId="2" borderId="76" xfId="0" applyFont="1" applyFill="1" applyBorder="1" applyAlignment="1">
      <alignment horizontal="center" vertical="center" wrapText="1"/>
    </xf>
    <xf numFmtId="0" fontId="33" fillId="2" borderId="32" xfId="0" applyFont="1" applyFill="1" applyBorder="1" applyAlignment="1">
      <alignment horizontal="center" vertical="center" wrapText="1"/>
    </xf>
    <xf numFmtId="0" fontId="0" fillId="0" borderId="76" xfId="0" applyBorder="1" applyAlignment="1">
      <alignment horizontal="center"/>
    </xf>
    <xf numFmtId="0" fontId="0" fillId="0" borderId="32" xfId="0" applyBorder="1" applyAlignment="1">
      <alignment horizontal="center"/>
    </xf>
    <xf numFmtId="0" fontId="0" fillId="0" borderId="33" xfId="0" applyBorder="1" applyAlignment="1">
      <alignment horizontal="center"/>
    </xf>
  </cellXfs>
  <cellStyles count="5">
    <cellStyle name="Comma" xfId="3" builtinId="3"/>
    <cellStyle name="Hyperlink" xfId="4" builtinId="8"/>
    <cellStyle name="Normal" xfId="0" builtinId="0"/>
    <cellStyle name="Normal 2" xfId="2" xr:uid="{151B1D3D-4A2E-4B46-BFA5-7DB3141128BF}"/>
    <cellStyle name="Percent" xfId="1" builtinId="5"/>
  </cellStyles>
  <dxfs count="12">
    <dxf>
      <fill>
        <patternFill>
          <bgColor theme="0" tint="-0.34998626667073579"/>
        </patternFill>
      </fill>
    </dxf>
    <dxf>
      <fill>
        <patternFill>
          <bgColor theme="0" tint="-0.34998626667073579"/>
        </patternFill>
      </fill>
    </dxf>
    <dxf>
      <fill>
        <patternFill>
          <bgColor rgb="FF45AA50"/>
        </patternFill>
      </fill>
    </dxf>
    <dxf>
      <fill>
        <patternFill>
          <bgColor rgb="FFA8C812"/>
        </patternFill>
      </fill>
    </dxf>
    <dxf>
      <fill>
        <patternFill>
          <bgColor rgb="FFF3E72C"/>
        </patternFill>
      </fill>
    </dxf>
    <dxf>
      <fill>
        <patternFill>
          <bgColor rgb="FFFECC46"/>
        </patternFill>
      </fill>
    </dxf>
    <dxf>
      <fill>
        <patternFill>
          <bgColor rgb="FFEF7C1A"/>
        </patternFill>
      </fill>
    </dxf>
    <dxf>
      <fill>
        <patternFill>
          <bgColor rgb="FFE52320"/>
        </patternFill>
      </fill>
    </dxf>
    <dxf>
      <fill>
        <patternFill>
          <bgColor rgb="FFE00914"/>
        </patternFill>
      </fill>
    </dxf>
    <dxf>
      <fill>
        <patternFill>
          <bgColor rgb="FFA81916"/>
        </patternFill>
      </fill>
    </dxf>
    <dxf>
      <fill>
        <patternFill>
          <bgColor rgb="FF048337"/>
        </patternFill>
      </fill>
    </dxf>
    <dxf>
      <fill>
        <patternFill>
          <bgColor theme="0"/>
        </patternFill>
      </fill>
    </dxf>
  </dxfs>
  <tableStyles count="0" defaultTableStyle="TableStyleMedium2" defaultPivotStyle="PivotStyleLight16"/>
  <colors>
    <mruColors>
      <color rgb="FFE6587E"/>
      <color rgb="FFF3AFC1"/>
      <color rgb="FFD10913"/>
      <color rgb="FF6999D1"/>
      <color rgb="FFC1C1C1"/>
      <color rgb="FFA81916"/>
      <color rgb="FFE00914"/>
      <color rgb="FFE52320"/>
      <color rgb="FFEF7C1A"/>
      <color rgb="FFFECC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3.png"/></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0"/>
          <c:order val="0"/>
          <c:tx>
            <c:strRef>
              <c:f>'Calculation Page'!$A$14</c:f>
              <c:strCache>
                <c:ptCount val="1"/>
              </c:strCache>
            </c:strRef>
          </c:tx>
          <c:spPr>
            <a:noFill/>
            <a:ln>
              <a:noFill/>
            </a:ln>
            <a:effectLst/>
          </c:spPr>
          <c:invertIfNegative val="0"/>
          <c:val>
            <c:numRef>
              <c:f>'Calculation Page'!$H$15</c:f>
              <c:numCache>
                <c:formatCode>0.000</c:formatCode>
                <c:ptCount val="1"/>
                <c:pt idx="0">
                  <c:v>#N/A</c:v>
                </c:pt>
              </c:numCache>
            </c:numRef>
          </c:val>
          <c:extLst>
            <c:ext xmlns:c16="http://schemas.microsoft.com/office/drawing/2014/chart" uri="{C3380CC4-5D6E-409C-BE32-E72D297353CC}">
              <c16:uniqueId val="{00000000-D8DD-430E-9C72-B014C3C5E993}"/>
            </c:ext>
          </c:extLst>
        </c:ser>
        <c:ser>
          <c:idx val="8"/>
          <c:order val="1"/>
          <c:tx>
            <c:strRef>
              <c:f>'Calculation Page'!$A$12</c:f>
              <c:strCache>
                <c:ptCount val="1"/>
                <c:pt idx="0">
                  <c:v>G</c:v>
                </c:pt>
              </c:strCache>
            </c:strRef>
          </c:tx>
          <c:spPr>
            <a:solidFill>
              <a:srgbClr val="A81916"/>
            </a:solidFill>
            <a:ln>
              <a:noFill/>
            </a:ln>
            <a:effectLst/>
          </c:spPr>
          <c:invertIfNegative val="0"/>
          <c:val>
            <c:numRef>
              <c:f>'Calculation Page'!$J$12</c:f>
              <c:numCache>
                <c:formatCode>General</c:formatCode>
                <c:ptCount val="1"/>
                <c:pt idx="0">
                  <c:v>#N/A</c:v>
                </c:pt>
              </c:numCache>
            </c:numRef>
          </c:val>
          <c:extLst>
            <c:ext xmlns:c16="http://schemas.microsoft.com/office/drawing/2014/chart" uri="{C3380CC4-5D6E-409C-BE32-E72D297353CC}">
              <c16:uniqueId val="{00000001-D8DD-430E-9C72-B014C3C5E993}"/>
            </c:ext>
          </c:extLst>
        </c:ser>
        <c:ser>
          <c:idx val="7"/>
          <c:order val="2"/>
          <c:tx>
            <c:strRef>
              <c:f>'Calculation Page'!$A$11</c:f>
              <c:strCache>
                <c:ptCount val="1"/>
                <c:pt idx="0">
                  <c:v>F</c:v>
                </c:pt>
              </c:strCache>
            </c:strRef>
          </c:tx>
          <c:spPr>
            <a:solidFill>
              <a:srgbClr val="E00914"/>
            </a:solidFill>
            <a:ln>
              <a:noFill/>
            </a:ln>
            <a:effectLst/>
          </c:spPr>
          <c:invertIfNegative val="0"/>
          <c:val>
            <c:numRef>
              <c:f>'Calculation Page'!$J$11</c:f>
              <c:numCache>
                <c:formatCode>General</c:formatCode>
                <c:ptCount val="1"/>
                <c:pt idx="0">
                  <c:v>#N/A</c:v>
                </c:pt>
              </c:numCache>
            </c:numRef>
          </c:val>
          <c:extLst>
            <c:ext xmlns:c16="http://schemas.microsoft.com/office/drawing/2014/chart" uri="{C3380CC4-5D6E-409C-BE32-E72D297353CC}">
              <c16:uniqueId val="{00000002-D8DD-430E-9C72-B014C3C5E993}"/>
            </c:ext>
          </c:extLst>
        </c:ser>
        <c:ser>
          <c:idx val="6"/>
          <c:order val="3"/>
          <c:tx>
            <c:strRef>
              <c:f>'Calculation Page'!$A$10</c:f>
              <c:strCache>
                <c:ptCount val="1"/>
                <c:pt idx="0">
                  <c:v>E</c:v>
                </c:pt>
              </c:strCache>
            </c:strRef>
          </c:tx>
          <c:spPr>
            <a:solidFill>
              <a:srgbClr val="E52320"/>
            </a:solidFill>
            <a:ln>
              <a:noFill/>
            </a:ln>
            <a:effectLst/>
          </c:spPr>
          <c:invertIfNegative val="0"/>
          <c:val>
            <c:numRef>
              <c:f>'Calculation Page'!$J$10</c:f>
              <c:numCache>
                <c:formatCode>General</c:formatCode>
                <c:ptCount val="1"/>
                <c:pt idx="0">
                  <c:v>#N/A</c:v>
                </c:pt>
              </c:numCache>
            </c:numRef>
          </c:val>
          <c:extLst>
            <c:ext xmlns:c16="http://schemas.microsoft.com/office/drawing/2014/chart" uri="{C3380CC4-5D6E-409C-BE32-E72D297353CC}">
              <c16:uniqueId val="{00000003-D8DD-430E-9C72-B014C3C5E993}"/>
            </c:ext>
          </c:extLst>
        </c:ser>
        <c:ser>
          <c:idx val="5"/>
          <c:order val="4"/>
          <c:tx>
            <c:strRef>
              <c:f>'Calculation Page'!$A$9</c:f>
              <c:strCache>
                <c:ptCount val="1"/>
                <c:pt idx="0">
                  <c:v>D</c:v>
                </c:pt>
              </c:strCache>
            </c:strRef>
          </c:tx>
          <c:spPr>
            <a:solidFill>
              <a:srgbClr val="EF7C1A"/>
            </a:solidFill>
            <a:ln>
              <a:noFill/>
            </a:ln>
            <a:effectLst/>
          </c:spPr>
          <c:invertIfNegative val="0"/>
          <c:val>
            <c:numRef>
              <c:f>'Calculation Page'!$J$9</c:f>
              <c:numCache>
                <c:formatCode>General</c:formatCode>
                <c:ptCount val="1"/>
                <c:pt idx="0">
                  <c:v>#N/A</c:v>
                </c:pt>
              </c:numCache>
            </c:numRef>
          </c:val>
          <c:extLst>
            <c:ext xmlns:c16="http://schemas.microsoft.com/office/drawing/2014/chart" uri="{C3380CC4-5D6E-409C-BE32-E72D297353CC}">
              <c16:uniqueId val="{00000004-D8DD-430E-9C72-B014C3C5E993}"/>
            </c:ext>
          </c:extLst>
        </c:ser>
        <c:ser>
          <c:idx val="4"/>
          <c:order val="5"/>
          <c:tx>
            <c:strRef>
              <c:f>'Calculation Page'!$A$8</c:f>
              <c:strCache>
                <c:ptCount val="1"/>
                <c:pt idx="0">
                  <c:v>C</c:v>
                </c:pt>
              </c:strCache>
            </c:strRef>
          </c:tx>
          <c:spPr>
            <a:solidFill>
              <a:srgbClr val="FECC46"/>
            </a:solidFill>
            <a:ln>
              <a:noFill/>
            </a:ln>
            <a:effectLst/>
          </c:spPr>
          <c:invertIfNegative val="0"/>
          <c:val>
            <c:numRef>
              <c:f>'Calculation Page'!$J$8</c:f>
              <c:numCache>
                <c:formatCode>General</c:formatCode>
                <c:ptCount val="1"/>
                <c:pt idx="0">
                  <c:v>#N/A</c:v>
                </c:pt>
              </c:numCache>
            </c:numRef>
          </c:val>
          <c:extLst>
            <c:ext xmlns:c16="http://schemas.microsoft.com/office/drawing/2014/chart" uri="{C3380CC4-5D6E-409C-BE32-E72D297353CC}">
              <c16:uniqueId val="{00000005-D8DD-430E-9C72-B014C3C5E993}"/>
            </c:ext>
          </c:extLst>
        </c:ser>
        <c:ser>
          <c:idx val="3"/>
          <c:order val="6"/>
          <c:tx>
            <c:strRef>
              <c:f>'Calculation Page'!$A$7</c:f>
              <c:strCache>
                <c:ptCount val="1"/>
                <c:pt idx="0">
                  <c:v>B</c:v>
                </c:pt>
              </c:strCache>
            </c:strRef>
          </c:tx>
          <c:spPr>
            <a:solidFill>
              <a:srgbClr val="F3E72C"/>
            </a:solidFill>
            <a:ln>
              <a:noFill/>
            </a:ln>
            <a:effectLst/>
          </c:spPr>
          <c:invertIfNegative val="0"/>
          <c:val>
            <c:numRef>
              <c:f>'Calculation Page'!$J$7</c:f>
              <c:numCache>
                <c:formatCode>General</c:formatCode>
                <c:ptCount val="1"/>
                <c:pt idx="0">
                  <c:v>#N/A</c:v>
                </c:pt>
              </c:numCache>
            </c:numRef>
          </c:val>
          <c:extLst>
            <c:ext xmlns:c16="http://schemas.microsoft.com/office/drawing/2014/chart" uri="{C3380CC4-5D6E-409C-BE32-E72D297353CC}">
              <c16:uniqueId val="{00000006-D8DD-430E-9C72-B014C3C5E993}"/>
            </c:ext>
          </c:extLst>
        </c:ser>
        <c:ser>
          <c:idx val="2"/>
          <c:order val="7"/>
          <c:tx>
            <c:strRef>
              <c:f>'Calculation Page'!$A$6</c:f>
              <c:strCache>
                <c:ptCount val="1"/>
                <c:pt idx="0">
                  <c:v>A</c:v>
                </c:pt>
              </c:strCache>
            </c:strRef>
          </c:tx>
          <c:spPr>
            <a:solidFill>
              <a:srgbClr val="A8C812"/>
            </a:solidFill>
            <a:ln>
              <a:noFill/>
            </a:ln>
            <a:effectLst/>
          </c:spPr>
          <c:invertIfNegative val="0"/>
          <c:val>
            <c:numRef>
              <c:f>'Calculation Page'!$J$6</c:f>
              <c:numCache>
                <c:formatCode>General</c:formatCode>
                <c:ptCount val="1"/>
                <c:pt idx="0">
                  <c:v>#N/A</c:v>
                </c:pt>
              </c:numCache>
            </c:numRef>
          </c:val>
          <c:extLst>
            <c:ext xmlns:c16="http://schemas.microsoft.com/office/drawing/2014/chart" uri="{C3380CC4-5D6E-409C-BE32-E72D297353CC}">
              <c16:uniqueId val="{00000007-D8DD-430E-9C72-B014C3C5E993}"/>
            </c:ext>
          </c:extLst>
        </c:ser>
        <c:ser>
          <c:idx val="1"/>
          <c:order val="8"/>
          <c:tx>
            <c:strRef>
              <c:f>'Calculation Page'!$A$5</c:f>
              <c:strCache>
                <c:ptCount val="1"/>
                <c:pt idx="0">
                  <c:v>A+</c:v>
                </c:pt>
              </c:strCache>
            </c:strRef>
          </c:tx>
          <c:spPr>
            <a:solidFill>
              <a:srgbClr val="45AA50"/>
            </a:solidFill>
            <a:ln>
              <a:noFill/>
            </a:ln>
            <a:effectLst/>
          </c:spPr>
          <c:invertIfNegative val="0"/>
          <c:val>
            <c:numRef>
              <c:f>'Calculation Page'!$J$5</c:f>
              <c:numCache>
                <c:formatCode>General</c:formatCode>
                <c:ptCount val="1"/>
                <c:pt idx="0">
                  <c:v>#N/A</c:v>
                </c:pt>
              </c:numCache>
            </c:numRef>
          </c:val>
          <c:extLst>
            <c:ext xmlns:c16="http://schemas.microsoft.com/office/drawing/2014/chart" uri="{C3380CC4-5D6E-409C-BE32-E72D297353CC}">
              <c16:uniqueId val="{00000008-D8DD-430E-9C72-B014C3C5E993}"/>
            </c:ext>
          </c:extLst>
        </c:ser>
        <c:ser>
          <c:idx val="0"/>
          <c:order val="9"/>
          <c:tx>
            <c:strRef>
              <c:f>'Calculation Page'!$A$4</c:f>
              <c:strCache>
                <c:ptCount val="1"/>
                <c:pt idx="0">
                  <c:v>A++</c:v>
                </c:pt>
              </c:strCache>
            </c:strRef>
          </c:tx>
          <c:spPr>
            <a:solidFill>
              <a:srgbClr val="048337"/>
            </a:solidFill>
            <a:ln>
              <a:noFill/>
            </a:ln>
            <a:effectLst/>
          </c:spPr>
          <c:invertIfNegative val="0"/>
          <c:val>
            <c:numRef>
              <c:f>'Calculation Page'!$J$4</c:f>
              <c:numCache>
                <c:formatCode>General</c:formatCode>
                <c:ptCount val="1"/>
                <c:pt idx="0">
                  <c:v>#N/A</c:v>
                </c:pt>
              </c:numCache>
            </c:numRef>
          </c:val>
          <c:extLst>
            <c:ext xmlns:c16="http://schemas.microsoft.com/office/drawing/2014/chart" uri="{C3380CC4-5D6E-409C-BE32-E72D297353CC}">
              <c16:uniqueId val="{00000009-D8DD-430E-9C72-B014C3C5E993}"/>
            </c:ext>
          </c:extLst>
        </c:ser>
        <c:dLbls>
          <c:showLegendKey val="0"/>
          <c:showVal val="0"/>
          <c:showCatName val="0"/>
          <c:showSerName val="0"/>
          <c:showPercent val="0"/>
          <c:showBubbleSize val="0"/>
        </c:dLbls>
        <c:gapWidth val="10"/>
        <c:overlap val="100"/>
        <c:axId val="886822672"/>
        <c:axId val="886818080"/>
      </c:barChart>
      <c:catAx>
        <c:axId val="886822672"/>
        <c:scaling>
          <c:orientation val="minMax"/>
        </c:scaling>
        <c:delete val="1"/>
        <c:axPos val="b"/>
        <c:majorTickMark val="none"/>
        <c:minorTickMark val="none"/>
        <c:tickLblPos val="nextTo"/>
        <c:crossAx val="886818080"/>
        <c:crosses val="autoZero"/>
        <c:auto val="1"/>
        <c:lblAlgn val="ctr"/>
        <c:lblOffset val="100"/>
        <c:noMultiLvlLbl val="0"/>
      </c:catAx>
      <c:valAx>
        <c:axId val="886818080"/>
        <c:scaling>
          <c:orientation val="minMax"/>
          <c:max val="9"/>
          <c:min val="0"/>
        </c:scaling>
        <c:delete val="1"/>
        <c:axPos val="l"/>
        <c:numFmt formatCode="0.000" sourceLinked="1"/>
        <c:majorTickMark val="none"/>
        <c:minorTickMark val="none"/>
        <c:tickLblPos val="nextTo"/>
        <c:crossAx val="886822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0"/>
          <c:order val="0"/>
          <c:tx>
            <c:strRef>
              <c:f>'Calculation Page'!$A$14</c:f>
              <c:strCache>
                <c:ptCount val="1"/>
              </c:strCache>
            </c:strRef>
          </c:tx>
          <c:spPr>
            <a:noFill/>
            <a:ln>
              <a:noFill/>
            </a:ln>
            <a:effectLst/>
          </c:spPr>
          <c:invertIfNegative val="0"/>
          <c:val>
            <c:numRef>
              <c:f>'Calculation Page'!$H$15</c:f>
              <c:numCache>
                <c:formatCode>0.000</c:formatCode>
                <c:ptCount val="1"/>
                <c:pt idx="0">
                  <c:v>#N/A</c:v>
                </c:pt>
              </c:numCache>
            </c:numRef>
          </c:val>
          <c:extLst>
            <c:ext xmlns:c16="http://schemas.microsoft.com/office/drawing/2014/chart" uri="{C3380CC4-5D6E-409C-BE32-E72D297353CC}">
              <c16:uniqueId val="{00000000-EE79-4034-A20D-55DA7F77C921}"/>
            </c:ext>
          </c:extLst>
        </c:ser>
        <c:ser>
          <c:idx val="8"/>
          <c:order val="1"/>
          <c:tx>
            <c:v>Mask</c:v>
          </c:tx>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4"/>
                <a:stretch>
                  <a:fillRect/>
                </a:stretch>
              </a:blipFill>
              <a:ln>
                <a:noFill/>
              </a:ln>
              <a:effectLst/>
            </c:spPr>
            <c:extLst>
              <c:ext xmlns:c16="http://schemas.microsoft.com/office/drawing/2014/chart" uri="{C3380CC4-5D6E-409C-BE32-E72D297353CC}">
                <c16:uniqueId val="{00000001-EE79-4034-A20D-55DA7F77C921}"/>
              </c:ext>
            </c:extLst>
          </c:dPt>
          <c:dLbls>
            <c:dLbl>
              <c:idx val="0"/>
              <c:layout>
                <c:manualLayout>
                  <c:x val="5.0192782063391957E-2"/>
                  <c:y val="0"/>
                </c:manualLayout>
              </c:layout>
              <c:tx>
                <c:rich>
                  <a:bodyPr rot="0" spcFirstLastPara="1" vertOverflow="overflow" horzOverflow="overflow" vert="horz" wrap="none" lIns="0" tIns="0" rIns="0" bIns="0" anchor="t" anchorCtr="0">
                    <a:spAutoFit/>
                  </a:bodyPr>
                  <a:lstStyle/>
                  <a:p>
                    <a:pPr>
                      <a:defRPr sz="2000" b="1" i="0" u="none" strike="noStrike" kern="1200" baseline="0">
                        <a:solidFill>
                          <a:schemeClr val="bg1"/>
                        </a:solidFill>
                        <a:latin typeface="+mn-lt"/>
                        <a:ea typeface="+mn-ea"/>
                        <a:cs typeface="+mn-cs"/>
                      </a:defRPr>
                    </a:pPr>
                    <a:fld id="{2EB455F8-240A-45AD-AE38-648ED973EA53}" type="CELLRANGE">
                      <a:rPr lang="en-US" sz="2000" b="1">
                        <a:solidFill>
                          <a:schemeClr val="bg1"/>
                        </a:solidFill>
                      </a:rPr>
                      <a:pPr>
                        <a:defRPr sz="2000" b="1">
                          <a:solidFill>
                            <a:schemeClr val="bg1"/>
                          </a:solidFill>
                        </a:defRPr>
                      </a:pPr>
                      <a:t>[CELLRANGE]</a:t>
                    </a:fld>
                    <a:endParaRPr lang="en-GB"/>
                  </a:p>
                </c:rich>
              </c:tx>
              <c:spPr>
                <a:noFill/>
                <a:ln>
                  <a:noFill/>
                </a:ln>
                <a:effectLst/>
              </c:spPr>
              <c:txPr>
                <a:bodyPr rot="0" spcFirstLastPara="1" vertOverflow="overflow" horzOverflow="overflow" vert="horz" wrap="none" lIns="0" tIns="0" rIns="0" bIns="0" anchor="t" anchorCtr="0">
                  <a:spAutoFit/>
                </a:bodyPr>
                <a:lstStyle/>
                <a:p>
                  <a:pPr>
                    <a:defRPr sz="2000" b="1"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dlblFieldTable/>
                  <c15:showDataLabelsRange val="1"/>
                </c:ext>
                <c:ext xmlns:c16="http://schemas.microsoft.com/office/drawing/2014/chart" uri="{C3380CC4-5D6E-409C-BE32-E72D297353CC}">
                  <c16:uniqueId val="{00000001-EE79-4034-A20D-55DA7F77C921}"/>
                </c:ext>
              </c:extLst>
            </c:dLbl>
            <c:spPr>
              <a:noFill/>
              <a:ln>
                <a:noFill/>
              </a:ln>
              <a:effectLst/>
            </c:spPr>
            <c:txPr>
              <a:bodyPr rot="0" spcFirstLastPara="1" vertOverflow="overflow" horzOverflow="overflow" vert="horz" wrap="none" lIns="0" tIns="0" rIns="0" bIns="0" anchor="t" anchorCtr="0">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'Calculation Page'!$H$16</c:f>
              <c:numCache>
                <c:formatCode>0</c:formatCode>
                <c:ptCount val="1"/>
                <c:pt idx="0">
                  <c:v>1</c:v>
                </c:pt>
              </c:numCache>
            </c:numRef>
          </c:val>
          <c:extLst>
            <c:ext xmlns:c15="http://schemas.microsoft.com/office/drawing/2012/chart" uri="{02D57815-91ED-43cb-92C2-25804820EDAC}">
              <c15:datalabelsRange>
                <c15:f>'Calculation Page'!$B$17</c15:f>
                <c15:dlblRangeCache>
                  <c:ptCount val="1"/>
                  <c:pt idx="0">
                    <c:v> 0</c:v>
                  </c:pt>
                </c15:dlblRangeCache>
              </c15:datalabelsRange>
            </c:ext>
            <c:ext xmlns:c16="http://schemas.microsoft.com/office/drawing/2014/chart" uri="{C3380CC4-5D6E-409C-BE32-E72D297353CC}">
              <c16:uniqueId val="{00000002-EE79-4034-A20D-55DA7F77C921}"/>
            </c:ext>
          </c:extLst>
        </c:ser>
        <c:dLbls>
          <c:showLegendKey val="0"/>
          <c:showVal val="0"/>
          <c:showCatName val="0"/>
          <c:showSerName val="0"/>
          <c:showPercent val="0"/>
          <c:showBubbleSize val="0"/>
        </c:dLbls>
        <c:gapWidth val="7"/>
        <c:overlap val="100"/>
        <c:axId val="886822672"/>
        <c:axId val="886818080"/>
      </c:barChart>
      <c:catAx>
        <c:axId val="886822672"/>
        <c:scaling>
          <c:orientation val="minMax"/>
        </c:scaling>
        <c:delete val="1"/>
        <c:axPos val="b"/>
        <c:majorTickMark val="none"/>
        <c:minorTickMark val="none"/>
        <c:tickLblPos val="nextTo"/>
        <c:crossAx val="886818080"/>
        <c:crosses val="autoZero"/>
        <c:auto val="1"/>
        <c:lblAlgn val="ctr"/>
        <c:lblOffset val="100"/>
        <c:noMultiLvlLbl val="0"/>
      </c:catAx>
      <c:valAx>
        <c:axId val="886818080"/>
        <c:scaling>
          <c:orientation val="minMax"/>
          <c:max val="9"/>
          <c:min val="0"/>
        </c:scaling>
        <c:delete val="1"/>
        <c:axPos val="l"/>
        <c:numFmt formatCode="0.000" sourceLinked="1"/>
        <c:majorTickMark val="none"/>
        <c:minorTickMark val="none"/>
        <c:tickLblPos val="nextTo"/>
        <c:crossAx val="886822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0"/>
          <c:order val="0"/>
          <c:tx>
            <c:strRef>
              <c:f>'Calculation Page'!$A$14</c:f>
              <c:strCache>
                <c:ptCount val="1"/>
              </c:strCache>
            </c:strRef>
          </c:tx>
          <c:spPr>
            <a:noFill/>
            <a:ln>
              <a:noFill/>
            </a:ln>
            <a:effectLst/>
          </c:spPr>
          <c:invertIfNegative val="0"/>
          <c:val>
            <c:numRef>
              <c:f>'Calculation Page'!$I$15</c:f>
              <c:numCache>
                <c:formatCode>0.000</c:formatCode>
                <c:ptCount val="1"/>
                <c:pt idx="0">
                  <c:v>#N/A</c:v>
                </c:pt>
              </c:numCache>
            </c:numRef>
          </c:val>
          <c:extLst>
            <c:ext xmlns:c16="http://schemas.microsoft.com/office/drawing/2014/chart" uri="{C3380CC4-5D6E-409C-BE32-E72D297353CC}">
              <c16:uniqueId val="{00000000-4A6E-42C0-883F-2FF02F414C3A}"/>
            </c:ext>
          </c:extLst>
        </c:ser>
        <c:ser>
          <c:idx val="8"/>
          <c:order val="1"/>
          <c:tx>
            <c:strRef>
              <c:f>'Calculation Page'!$A$12</c:f>
              <c:strCache>
                <c:ptCount val="1"/>
                <c:pt idx="0">
                  <c:v>G</c:v>
                </c:pt>
              </c:strCache>
            </c:strRef>
          </c:tx>
          <c:spPr>
            <a:solidFill>
              <a:srgbClr val="A81916"/>
            </a:solidFill>
            <a:ln>
              <a:noFill/>
            </a:ln>
            <a:effectLst/>
          </c:spPr>
          <c:invertIfNegative val="0"/>
          <c:val>
            <c:numRef>
              <c:f>'Calculation Page'!$K$12</c:f>
              <c:numCache>
                <c:formatCode>General</c:formatCode>
                <c:ptCount val="1"/>
                <c:pt idx="0">
                  <c:v>#N/A</c:v>
                </c:pt>
              </c:numCache>
            </c:numRef>
          </c:val>
          <c:extLst>
            <c:ext xmlns:c16="http://schemas.microsoft.com/office/drawing/2014/chart" uri="{C3380CC4-5D6E-409C-BE32-E72D297353CC}">
              <c16:uniqueId val="{00000001-4A6E-42C0-883F-2FF02F414C3A}"/>
            </c:ext>
          </c:extLst>
        </c:ser>
        <c:ser>
          <c:idx val="7"/>
          <c:order val="2"/>
          <c:tx>
            <c:strRef>
              <c:f>'Calculation Page'!$A$11</c:f>
              <c:strCache>
                <c:ptCount val="1"/>
                <c:pt idx="0">
                  <c:v>F</c:v>
                </c:pt>
              </c:strCache>
            </c:strRef>
          </c:tx>
          <c:spPr>
            <a:solidFill>
              <a:srgbClr val="E00914"/>
            </a:solidFill>
            <a:ln>
              <a:noFill/>
            </a:ln>
            <a:effectLst/>
          </c:spPr>
          <c:invertIfNegative val="0"/>
          <c:val>
            <c:numRef>
              <c:f>'Calculation Page'!$K$11</c:f>
              <c:numCache>
                <c:formatCode>General</c:formatCode>
                <c:ptCount val="1"/>
                <c:pt idx="0">
                  <c:v>#N/A</c:v>
                </c:pt>
              </c:numCache>
            </c:numRef>
          </c:val>
          <c:extLst>
            <c:ext xmlns:c16="http://schemas.microsoft.com/office/drawing/2014/chart" uri="{C3380CC4-5D6E-409C-BE32-E72D297353CC}">
              <c16:uniqueId val="{00000002-4A6E-42C0-883F-2FF02F414C3A}"/>
            </c:ext>
          </c:extLst>
        </c:ser>
        <c:ser>
          <c:idx val="6"/>
          <c:order val="3"/>
          <c:tx>
            <c:strRef>
              <c:f>'Calculation Page'!$A$10</c:f>
              <c:strCache>
                <c:ptCount val="1"/>
                <c:pt idx="0">
                  <c:v>E</c:v>
                </c:pt>
              </c:strCache>
              <c:extLst xmlns:c15="http://schemas.microsoft.com/office/drawing/2012/chart"/>
            </c:strRef>
          </c:tx>
          <c:spPr>
            <a:solidFill>
              <a:srgbClr val="E52320"/>
            </a:solidFill>
            <a:ln>
              <a:noFill/>
            </a:ln>
            <a:effectLst/>
          </c:spPr>
          <c:invertIfNegative val="0"/>
          <c:val>
            <c:numRef>
              <c:f>'Calculation Page'!$K$10</c:f>
              <c:numCache>
                <c:formatCode>General</c:formatCode>
                <c:ptCount val="1"/>
                <c:pt idx="0">
                  <c:v>#N/A</c:v>
                </c:pt>
              </c:numCache>
              <c:extLst xmlns:c15="http://schemas.microsoft.com/office/drawing/2012/chart"/>
            </c:numRef>
          </c:val>
          <c:extLst xmlns:c15="http://schemas.microsoft.com/office/drawing/2012/chart">
            <c:ext xmlns:c16="http://schemas.microsoft.com/office/drawing/2014/chart" uri="{C3380CC4-5D6E-409C-BE32-E72D297353CC}">
              <c16:uniqueId val="{00000009-4A6E-42C0-883F-2FF02F414C3A}"/>
            </c:ext>
          </c:extLst>
        </c:ser>
        <c:ser>
          <c:idx val="5"/>
          <c:order val="4"/>
          <c:tx>
            <c:strRef>
              <c:f>'Calculation Page'!$A$9</c:f>
              <c:strCache>
                <c:ptCount val="1"/>
                <c:pt idx="0">
                  <c:v>D</c:v>
                </c:pt>
              </c:strCache>
            </c:strRef>
          </c:tx>
          <c:spPr>
            <a:solidFill>
              <a:srgbClr val="EF7C1A"/>
            </a:solidFill>
            <a:ln>
              <a:noFill/>
            </a:ln>
            <a:effectLst/>
          </c:spPr>
          <c:invertIfNegative val="0"/>
          <c:val>
            <c:numRef>
              <c:f>'Calculation Page'!$K$9</c:f>
              <c:numCache>
                <c:formatCode>General</c:formatCode>
                <c:ptCount val="1"/>
                <c:pt idx="0">
                  <c:v>#N/A</c:v>
                </c:pt>
              </c:numCache>
            </c:numRef>
          </c:val>
          <c:extLst>
            <c:ext xmlns:c16="http://schemas.microsoft.com/office/drawing/2014/chart" uri="{C3380CC4-5D6E-409C-BE32-E72D297353CC}">
              <c16:uniqueId val="{00000003-4A6E-42C0-883F-2FF02F414C3A}"/>
            </c:ext>
          </c:extLst>
        </c:ser>
        <c:ser>
          <c:idx val="4"/>
          <c:order val="5"/>
          <c:tx>
            <c:strRef>
              <c:f>'Calculation Page'!$A$8</c:f>
              <c:strCache>
                <c:ptCount val="1"/>
                <c:pt idx="0">
                  <c:v>C</c:v>
                </c:pt>
              </c:strCache>
            </c:strRef>
          </c:tx>
          <c:spPr>
            <a:solidFill>
              <a:srgbClr val="FECC46"/>
            </a:solidFill>
            <a:ln>
              <a:noFill/>
            </a:ln>
            <a:effectLst/>
          </c:spPr>
          <c:invertIfNegative val="0"/>
          <c:val>
            <c:numRef>
              <c:f>'Calculation Page'!$K$8</c:f>
              <c:numCache>
                <c:formatCode>General</c:formatCode>
                <c:ptCount val="1"/>
                <c:pt idx="0">
                  <c:v>#N/A</c:v>
                </c:pt>
              </c:numCache>
            </c:numRef>
          </c:val>
          <c:extLst>
            <c:ext xmlns:c16="http://schemas.microsoft.com/office/drawing/2014/chart" uri="{C3380CC4-5D6E-409C-BE32-E72D297353CC}">
              <c16:uniqueId val="{00000004-4A6E-42C0-883F-2FF02F414C3A}"/>
            </c:ext>
          </c:extLst>
        </c:ser>
        <c:ser>
          <c:idx val="3"/>
          <c:order val="6"/>
          <c:tx>
            <c:strRef>
              <c:f>'Calculation Page'!$A$7</c:f>
              <c:strCache>
                <c:ptCount val="1"/>
                <c:pt idx="0">
                  <c:v>B</c:v>
                </c:pt>
              </c:strCache>
            </c:strRef>
          </c:tx>
          <c:spPr>
            <a:solidFill>
              <a:srgbClr val="F3E72C"/>
            </a:solidFill>
            <a:ln>
              <a:noFill/>
            </a:ln>
            <a:effectLst/>
          </c:spPr>
          <c:invertIfNegative val="0"/>
          <c:val>
            <c:numRef>
              <c:f>'Calculation Page'!$K$7</c:f>
              <c:numCache>
                <c:formatCode>General</c:formatCode>
                <c:ptCount val="1"/>
                <c:pt idx="0">
                  <c:v>#N/A</c:v>
                </c:pt>
              </c:numCache>
            </c:numRef>
          </c:val>
          <c:extLst>
            <c:ext xmlns:c16="http://schemas.microsoft.com/office/drawing/2014/chart" uri="{C3380CC4-5D6E-409C-BE32-E72D297353CC}">
              <c16:uniqueId val="{00000005-4A6E-42C0-883F-2FF02F414C3A}"/>
            </c:ext>
          </c:extLst>
        </c:ser>
        <c:ser>
          <c:idx val="2"/>
          <c:order val="7"/>
          <c:tx>
            <c:strRef>
              <c:f>'Calculation Page'!$A$6</c:f>
              <c:strCache>
                <c:ptCount val="1"/>
                <c:pt idx="0">
                  <c:v>A</c:v>
                </c:pt>
              </c:strCache>
            </c:strRef>
          </c:tx>
          <c:spPr>
            <a:solidFill>
              <a:srgbClr val="A8C812"/>
            </a:solidFill>
            <a:ln>
              <a:noFill/>
            </a:ln>
            <a:effectLst/>
          </c:spPr>
          <c:invertIfNegative val="0"/>
          <c:val>
            <c:numRef>
              <c:f>'Calculation Page'!$K$6</c:f>
              <c:numCache>
                <c:formatCode>General</c:formatCode>
                <c:ptCount val="1"/>
                <c:pt idx="0">
                  <c:v>#N/A</c:v>
                </c:pt>
              </c:numCache>
            </c:numRef>
          </c:val>
          <c:extLst>
            <c:ext xmlns:c16="http://schemas.microsoft.com/office/drawing/2014/chart" uri="{C3380CC4-5D6E-409C-BE32-E72D297353CC}">
              <c16:uniqueId val="{00000006-4A6E-42C0-883F-2FF02F414C3A}"/>
            </c:ext>
          </c:extLst>
        </c:ser>
        <c:ser>
          <c:idx val="1"/>
          <c:order val="8"/>
          <c:tx>
            <c:strRef>
              <c:f>'Calculation Page'!$A$5</c:f>
              <c:strCache>
                <c:ptCount val="1"/>
                <c:pt idx="0">
                  <c:v>A+</c:v>
                </c:pt>
              </c:strCache>
            </c:strRef>
          </c:tx>
          <c:spPr>
            <a:solidFill>
              <a:srgbClr val="45AA50"/>
            </a:solidFill>
            <a:ln>
              <a:noFill/>
            </a:ln>
            <a:effectLst/>
          </c:spPr>
          <c:invertIfNegative val="0"/>
          <c:val>
            <c:numRef>
              <c:f>'Calculation Page'!$K$5</c:f>
              <c:numCache>
                <c:formatCode>General</c:formatCode>
                <c:ptCount val="1"/>
                <c:pt idx="0">
                  <c:v>#N/A</c:v>
                </c:pt>
              </c:numCache>
            </c:numRef>
          </c:val>
          <c:extLst>
            <c:ext xmlns:c16="http://schemas.microsoft.com/office/drawing/2014/chart" uri="{C3380CC4-5D6E-409C-BE32-E72D297353CC}">
              <c16:uniqueId val="{00000007-4A6E-42C0-883F-2FF02F414C3A}"/>
            </c:ext>
          </c:extLst>
        </c:ser>
        <c:ser>
          <c:idx val="0"/>
          <c:order val="9"/>
          <c:tx>
            <c:strRef>
              <c:f>'Calculation Page'!$A$4</c:f>
              <c:strCache>
                <c:ptCount val="1"/>
                <c:pt idx="0">
                  <c:v>A++</c:v>
                </c:pt>
              </c:strCache>
            </c:strRef>
          </c:tx>
          <c:spPr>
            <a:solidFill>
              <a:srgbClr val="048337"/>
            </a:solidFill>
            <a:ln>
              <a:noFill/>
            </a:ln>
            <a:effectLst/>
          </c:spPr>
          <c:invertIfNegative val="0"/>
          <c:val>
            <c:numRef>
              <c:f>'Calculation Page'!$K$4</c:f>
              <c:numCache>
                <c:formatCode>General</c:formatCode>
                <c:ptCount val="1"/>
                <c:pt idx="0">
                  <c:v>#N/A</c:v>
                </c:pt>
              </c:numCache>
            </c:numRef>
          </c:val>
          <c:extLst>
            <c:ext xmlns:c16="http://schemas.microsoft.com/office/drawing/2014/chart" uri="{C3380CC4-5D6E-409C-BE32-E72D297353CC}">
              <c16:uniqueId val="{00000008-4A6E-42C0-883F-2FF02F414C3A}"/>
            </c:ext>
          </c:extLst>
        </c:ser>
        <c:dLbls>
          <c:showLegendKey val="0"/>
          <c:showVal val="0"/>
          <c:showCatName val="0"/>
          <c:showSerName val="0"/>
          <c:showPercent val="0"/>
          <c:showBubbleSize val="0"/>
        </c:dLbls>
        <c:gapWidth val="10"/>
        <c:overlap val="100"/>
        <c:axId val="886822672"/>
        <c:axId val="886818080"/>
        <c:extLst/>
      </c:barChart>
      <c:catAx>
        <c:axId val="886822672"/>
        <c:scaling>
          <c:orientation val="minMax"/>
        </c:scaling>
        <c:delete val="1"/>
        <c:axPos val="b"/>
        <c:majorTickMark val="none"/>
        <c:minorTickMark val="none"/>
        <c:tickLblPos val="nextTo"/>
        <c:crossAx val="886818080"/>
        <c:crosses val="autoZero"/>
        <c:auto val="1"/>
        <c:lblAlgn val="ctr"/>
        <c:lblOffset val="100"/>
        <c:noMultiLvlLbl val="0"/>
      </c:catAx>
      <c:valAx>
        <c:axId val="886818080"/>
        <c:scaling>
          <c:orientation val="minMax"/>
          <c:max val="9"/>
          <c:min val="0"/>
        </c:scaling>
        <c:delete val="1"/>
        <c:axPos val="l"/>
        <c:numFmt formatCode="0.000" sourceLinked="1"/>
        <c:majorTickMark val="none"/>
        <c:minorTickMark val="none"/>
        <c:tickLblPos val="nextTo"/>
        <c:crossAx val="886822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0"/>
          <c:order val="0"/>
          <c:tx>
            <c:strRef>
              <c:f>'Calculation Page'!$A$14</c:f>
              <c:strCache>
                <c:ptCount val="1"/>
              </c:strCache>
            </c:strRef>
          </c:tx>
          <c:spPr>
            <a:noFill/>
            <a:ln>
              <a:noFill/>
            </a:ln>
            <a:effectLst/>
          </c:spPr>
          <c:invertIfNegative val="0"/>
          <c:val>
            <c:numRef>
              <c:f>'Calculation Page'!$I$15</c:f>
              <c:numCache>
                <c:formatCode>0.000</c:formatCode>
                <c:ptCount val="1"/>
                <c:pt idx="0">
                  <c:v>#N/A</c:v>
                </c:pt>
              </c:numCache>
            </c:numRef>
          </c:val>
          <c:extLst>
            <c:ext xmlns:c16="http://schemas.microsoft.com/office/drawing/2014/chart" uri="{C3380CC4-5D6E-409C-BE32-E72D297353CC}">
              <c16:uniqueId val="{00000000-94F5-46DC-8D15-19ADF9D7BDD5}"/>
            </c:ext>
          </c:extLst>
        </c:ser>
        <c:ser>
          <c:idx val="8"/>
          <c:order val="1"/>
          <c:tx>
            <c:v>Mask</c:v>
          </c:tx>
          <c:spPr>
            <a:blipFill>
              <a:blip xmlns:r="http://schemas.openxmlformats.org/officeDocument/2006/relationships" r:embed="rId3"/>
              <a:stretch>
                <a:fillRect/>
              </a:stretch>
            </a:blipFill>
            <a:ln>
              <a:noFill/>
            </a:ln>
            <a:effectLst/>
          </c:spPr>
          <c:invertIfNegative val="0"/>
          <c:dLbls>
            <c:dLbl>
              <c:idx val="0"/>
              <c:layout>
                <c:manualLayout>
                  <c:x val="5.7363179501019379E-2"/>
                  <c:y val="0"/>
                </c:manualLayout>
              </c:layout>
              <c:tx>
                <c:rich>
                  <a:bodyPr rot="0" spcFirstLastPara="1" vertOverflow="overflow" horzOverflow="overflow" vert="horz" wrap="none" lIns="0" tIns="0" rIns="0" bIns="0" anchor="t" anchorCtr="0">
                    <a:spAutoFit/>
                  </a:bodyPr>
                  <a:lstStyle/>
                  <a:p>
                    <a:pPr>
                      <a:defRPr sz="2000" b="1" i="0" u="none" strike="noStrike" kern="1200" baseline="0">
                        <a:solidFill>
                          <a:schemeClr val="bg1"/>
                        </a:solidFill>
                        <a:latin typeface="+mn-lt"/>
                        <a:ea typeface="+mn-ea"/>
                        <a:cs typeface="+mn-cs"/>
                      </a:defRPr>
                    </a:pPr>
                    <a:fld id="{2EB455F8-240A-45AD-AE38-648ED973EA53}" type="CELLRANGE">
                      <a:rPr lang="en-US" sz="2000" b="1">
                        <a:solidFill>
                          <a:schemeClr val="bg1"/>
                        </a:solidFill>
                      </a:rPr>
                      <a:pPr>
                        <a:defRPr sz="2000" b="1">
                          <a:solidFill>
                            <a:schemeClr val="bg1"/>
                          </a:solidFill>
                        </a:defRPr>
                      </a:pPr>
                      <a:t>[CELLRANGE]</a:t>
                    </a:fld>
                    <a:endParaRPr lang="en-GB"/>
                  </a:p>
                </c:rich>
              </c:tx>
              <c:spPr>
                <a:noFill/>
                <a:ln>
                  <a:noFill/>
                </a:ln>
                <a:effectLst/>
              </c:spPr>
              <c:txPr>
                <a:bodyPr rot="0" spcFirstLastPara="1" vertOverflow="overflow" horzOverflow="overflow" vert="horz" wrap="none" lIns="0" tIns="0" rIns="0" bIns="0" anchor="t" anchorCtr="0">
                  <a:spAutoFit/>
                </a:bodyPr>
                <a:lstStyle/>
                <a:p>
                  <a:pPr>
                    <a:defRPr sz="2000" b="1"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dlblFieldTable/>
                  <c15:showDataLabelsRange val="1"/>
                </c:ext>
                <c:ext xmlns:c16="http://schemas.microsoft.com/office/drawing/2014/chart" uri="{C3380CC4-5D6E-409C-BE32-E72D297353CC}">
                  <c16:uniqueId val="{00000001-94F5-46DC-8D15-19ADF9D7BDD5}"/>
                </c:ext>
              </c:extLst>
            </c:dLbl>
            <c:spPr>
              <a:noFill/>
              <a:ln>
                <a:noFill/>
              </a:ln>
              <a:effectLst/>
            </c:spPr>
            <c:txPr>
              <a:bodyPr rot="0" spcFirstLastPara="1" vertOverflow="overflow" horzOverflow="overflow" vert="horz" wrap="none" lIns="0" tIns="0" rIns="0" bIns="0" anchor="t" anchorCtr="0">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'Calculation Page'!$I$16</c:f>
              <c:numCache>
                <c:formatCode>General</c:formatCode>
                <c:ptCount val="1"/>
                <c:pt idx="0">
                  <c:v>1</c:v>
                </c:pt>
              </c:numCache>
            </c:numRef>
          </c:val>
          <c:extLst>
            <c:ext xmlns:c15="http://schemas.microsoft.com/office/drawing/2012/chart" uri="{02D57815-91ED-43cb-92C2-25804820EDAC}">
              <c15:datalabelsRange>
                <c15:f>'Calculation Page'!$C$17</c15:f>
                <c15:dlblRangeCache>
                  <c:ptCount val="1"/>
                  <c:pt idx="0">
                    <c:v> 0</c:v>
                  </c:pt>
                </c15:dlblRangeCache>
              </c15:datalabelsRange>
            </c:ext>
            <c:ext xmlns:c16="http://schemas.microsoft.com/office/drawing/2014/chart" uri="{C3380CC4-5D6E-409C-BE32-E72D297353CC}">
              <c16:uniqueId val="{00000002-94F5-46DC-8D15-19ADF9D7BDD5}"/>
            </c:ext>
          </c:extLst>
        </c:ser>
        <c:dLbls>
          <c:showLegendKey val="0"/>
          <c:showVal val="0"/>
          <c:showCatName val="0"/>
          <c:showSerName val="0"/>
          <c:showPercent val="0"/>
          <c:showBubbleSize val="0"/>
        </c:dLbls>
        <c:gapWidth val="7"/>
        <c:overlap val="100"/>
        <c:axId val="886822672"/>
        <c:axId val="886818080"/>
      </c:barChart>
      <c:catAx>
        <c:axId val="886822672"/>
        <c:scaling>
          <c:orientation val="minMax"/>
        </c:scaling>
        <c:delete val="1"/>
        <c:axPos val="b"/>
        <c:majorTickMark val="none"/>
        <c:minorTickMark val="none"/>
        <c:tickLblPos val="nextTo"/>
        <c:crossAx val="886818080"/>
        <c:crosses val="autoZero"/>
        <c:auto val="1"/>
        <c:lblAlgn val="ctr"/>
        <c:lblOffset val="100"/>
        <c:noMultiLvlLbl val="0"/>
      </c:catAx>
      <c:valAx>
        <c:axId val="886818080"/>
        <c:scaling>
          <c:orientation val="minMax"/>
          <c:max val="9"/>
          <c:min val="0"/>
        </c:scaling>
        <c:delete val="1"/>
        <c:axPos val="l"/>
        <c:numFmt formatCode="0.000" sourceLinked="1"/>
        <c:majorTickMark val="none"/>
        <c:minorTickMark val="none"/>
        <c:tickLblPos val="nextTo"/>
        <c:crossAx val="886822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208796</xdr:colOff>
      <xdr:row>13</xdr:row>
      <xdr:rowOff>328950</xdr:rowOff>
    </xdr:from>
    <xdr:to>
      <xdr:col>8</xdr:col>
      <xdr:colOff>63500</xdr:colOff>
      <xdr:row>14</xdr:row>
      <xdr:rowOff>285751</xdr:rowOff>
    </xdr:to>
    <xdr:sp macro="" textlink="">
      <xdr:nvSpPr>
        <xdr:cNvPr id="4" name="TextBox 3">
          <a:extLst>
            <a:ext uri="{FF2B5EF4-FFF2-40B4-BE49-F238E27FC236}">
              <a16:creationId xmlns:a16="http://schemas.microsoft.com/office/drawing/2014/main" id="{F97FD3B1-7579-4C6E-99FE-2534126EEA83}"/>
            </a:ext>
          </a:extLst>
        </xdr:cNvPr>
        <xdr:cNvSpPr txBox="1"/>
      </xdr:nvSpPr>
      <xdr:spPr>
        <a:xfrm>
          <a:off x="3955296" y="5154950"/>
          <a:ext cx="1145871" cy="50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GB" sz="900"/>
            <a:t>Current</a:t>
          </a:r>
          <a:r>
            <a:rPr lang="en-GB" sz="900" baseline="0"/>
            <a:t> Average Design</a:t>
          </a:r>
          <a:endParaRPr lang="en-GB" sz="900"/>
        </a:p>
      </xdr:txBody>
    </xdr:sp>
    <xdr:clientData/>
  </xdr:twoCellAnchor>
  <xdr:twoCellAnchor editAs="oneCell">
    <xdr:from>
      <xdr:col>1</xdr:col>
      <xdr:colOff>0</xdr:colOff>
      <xdr:row>6</xdr:row>
      <xdr:rowOff>202509</xdr:rowOff>
    </xdr:from>
    <xdr:to>
      <xdr:col>7</xdr:col>
      <xdr:colOff>234765</xdr:colOff>
      <xdr:row>16</xdr:row>
      <xdr:rowOff>16491</xdr:rowOff>
    </xdr:to>
    <xdr:pic>
      <xdr:nvPicPr>
        <xdr:cNvPr id="5" name="Picture 4">
          <a:extLst>
            <a:ext uri="{FF2B5EF4-FFF2-40B4-BE49-F238E27FC236}">
              <a16:creationId xmlns:a16="http://schemas.microsoft.com/office/drawing/2014/main" id="{20B8F5A2-2719-4194-A535-D9347706332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059" t="4010" r="24264" b="3134"/>
        <a:stretch/>
      </xdr:blipFill>
      <xdr:spPr>
        <a:xfrm>
          <a:off x="182217" y="1478031"/>
          <a:ext cx="4492026" cy="5032025"/>
        </a:xfrm>
        <a:prstGeom prst="rect">
          <a:avLst/>
        </a:prstGeom>
      </xdr:spPr>
    </xdr:pic>
    <xdr:clientData/>
  </xdr:twoCellAnchor>
  <xdr:twoCellAnchor>
    <xdr:from>
      <xdr:col>8</xdr:col>
      <xdr:colOff>153001</xdr:colOff>
      <xdr:row>6</xdr:row>
      <xdr:rowOff>100853</xdr:rowOff>
    </xdr:from>
    <xdr:to>
      <xdr:col>9</xdr:col>
      <xdr:colOff>152959</xdr:colOff>
      <xdr:row>16</xdr:row>
      <xdr:rowOff>134471</xdr:rowOff>
    </xdr:to>
    <xdr:grpSp>
      <xdr:nvGrpSpPr>
        <xdr:cNvPr id="2" name="Group 1">
          <a:extLst>
            <a:ext uri="{FF2B5EF4-FFF2-40B4-BE49-F238E27FC236}">
              <a16:creationId xmlns:a16="http://schemas.microsoft.com/office/drawing/2014/main" id="{EC24A614-4390-43F2-B38A-D6594BF916AA}"/>
            </a:ext>
          </a:extLst>
        </xdr:cNvPr>
        <xdr:cNvGrpSpPr/>
      </xdr:nvGrpSpPr>
      <xdr:grpSpPr>
        <a:xfrm>
          <a:off x="5190668" y="1402603"/>
          <a:ext cx="1820291" cy="5219451"/>
          <a:chOff x="10058959" y="2689412"/>
          <a:chExt cx="1841687" cy="5221941"/>
        </a:xfrm>
      </xdr:grpSpPr>
      <xdr:graphicFrame macro="">
        <xdr:nvGraphicFramePr>
          <xdr:cNvPr id="7" name="Chart 6">
            <a:extLst>
              <a:ext uri="{FF2B5EF4-FFF2-40B4-BE49-F238E27FC236}">
                <a16:creationId xmlns:a16="http://schemas.microsoft.com/office/drawing/2014/main" id="{714ED053-B4C5-4038-8B61-341C2FF7F3E6}"/>
              </a:ext>
            </a:extLst>
          </xdr:cNvPr>
          <xdr:cNvGraphicFramePr>
            <a:graphicFrameLocks/>
          </xdr:cNvGraphicFramePr>
        </xdr:nvGraphicFramePr>
        <xdr:xfrm>
          <a:off x="10058959" y="2689412"/>
          <a:ext cx="1841687" cy="522194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 name="Chart 8">
            <a:extLst>
              <a:ext uri="{FF2B5EF4-FFF2-40B4-BE49-F238E27FC236}">
                <a16:creationId xmlns:a16="http://schemas.microsoft.com/office/drawing/2014/main" id="{68188CAA-9749-4C2E-9603-99719DB3C6B6}"/>
              </a:ext>
            </a:extLst>
          </xdr:cNvPr>
          <xdr:cNvGraphicFramePr>
            <a:graphicFrameLocks/>
          </xdr:cNvGraphicFramePr>
        </xdr:nvGraphicFramePr>
        <xdr:xfrm>
          <a:off x="10064334" y="2689412"/>
          <a:ext cx="1796863" cy="5221941"/>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9</xdr:col>
      <xdr:colOff>156881</xdr:colOff>
      <xdr:row>6</xdr:row>
      <xdr:rowOff>89647</xdr:rowOff>
    </xdr:from>
    <xdr:to>
      <xdr:col>10</xdr:col>
      <xdr:colOff>156881</xdr:colOff>
      <xdr:row>16</xdr:row>
      <xdr:rowOff>134470</xdr:rowOff>
    </xdr:to>
    <xdr:grpSp>
      <xdr:nvGrpSpPr>
        <xdr:cNvPr id="13" name="Group 12">
          <a:extLst>
            <a:ext uri="{FF2B5EF4-FFF2-40B4-BE49-F238E27FC236}">
              <a16:creationId xmlns:a16="http://schemas.microsoft.com/office/drawing/2014/main" id="{1946E56F-BBBD-4434-B2A2-26C95C22F744}"/>
            </a:ext>
          </a:extLst>
        </xdr:cNvPr>
        <xdr:cNvGrpSpPr/>
      </xdr:nvGrpSpPr>
      <xdr:grpSpPr>
        <a:xfrm>
          <a:off x="7014881" y="1391397"/>
          <a:ext cx="1820333" cy="5230656"/>
          <a:chOff x="8180293" y="2147047"/>
          <a:chExt cx="1815353" cy="5091952"/>
        </a:xfrm>
      </xdr:grpSpPr>
      <xdr:graphicFrame macro="">
        <xdr:nvGraphicFramePr>
          <xdr:cNvPr id="10" name="Chart 9">
            <a:extLst>
              <a:ext uri="{FF2B5EF4-FFF2-40B4-BE49-F238E27FC236}">
                <a16:creationId xmlns:a16="http://schemas.microsoft.com/office/drawing/2014/main" id="{68E6F773-A7C9-44CA-8BCA-11E370086A8E}"/>
              </a:ext>
            </a:extLst>
          </xdr:cNvPr>
          <xdr:cNvGraphicFramePr>
            <a:graphicFrameLocks/>
          </xdr:cNvGraphicFramePr>
        </xdr:nvGraphicFramePr>
        <xdr:xfrm>
          <a:off x="8180293" y="2147047"/>
          <a:ext cx="1815353" cy="5091952"/>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1" name="Chart 10">
            <a:extLst>
              <a:ext uri="{FF2B5EF4-FFF2-40B4-BE49-F238E27FC236}">
                <a16:creationId xmlns:a16="http://schemas.microsoft.com/office/drawing/2014/main" id="{7933C28C-39B1-438D-A123-B33A6D02A1A9}"/>
              </a:ext>
            </a:extLst>
          </xdr:cNvPr>
          <xdr:cNvGraphicFramePr>
            <a:graphicFrameLocks/>
          </xdr:cNvGraphicFramePr>
        </xdr:nvGraphicFramePr>
        <xdr:xfrm>
          <a:off x="8183247" y="2147047"/>
          <a:ext cx="1771171" cy="5091952"/>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495299</xdr:colOff>
      <xdr:row>1</xdr:row>
      <xdr:rowOff>104775</xdr:rowOff>
    </xdr:from>
    <xdr:to>
      <xdr:col>15</xdr:col>
      <xdr:colOff>495300</xdr:colOff>
      <xdr:row>28</xdr:row>
      <xdr:rowOff>72892</xdr:rowOff>
    </xdr:to>
    <xdr:pic>
      <xdr:nvPicPr>
        <xdr:cNvPr id="2" name="Picture 1" descr="Static chart comparing the boundaries between the bandings and sectors.">
          <a:extLst>
            <a:ext uri="{FF2B5EF4-FFF2-40B4-BE49-F238E27FC236}">
              <a16:creationId xmlns:a16="http://schemas.microsoft.com/office/drawing/2014/main" id="{50F9C299-75DE-4DF9-8D5F-232C85A9FF5E}"/>
            </a:ext>
          </a:extLst>
        </xdr:cNvPr>
        <xdr:cNvPicPr>
          <a:picLocks noChangeAspect="1"/>
        </xdr:cNvPicPr>
      </xdr:nvPicPr>
      <xdr:blipFill>
        <a:blip xmlns:r="http://schemas.openxmlformats.org/officeDocument/2006/relationships" r:embed="rId1"/>
        <a:stretch>
          <a:fillRect/>
        </a:stretch>
      </xdr:blipFill>
      <xdr:spPr>
        <a:xfrm>
          <a:off x="4914899" y="104775"/>
          <a:ext cx="6172201" cy="57307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urveymonkey.co.uk/r/LETICarbonAlign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39EEC-1DC8-4820-B703-B76F4CC4BC68}">
  <sheetPr>
    <tabColor theme="8" tint="-0.249977111117893"/>
  </sheetPr>
  <dimension ref="A1:I37"/>
  <sheetViews>
    <sheetView showGridLines="0" tabSelected="1" workbookViewId="0">
      <selection activeCell="B5" sqref="B5:I5"/>
    </sheetView>
  </sheetViews>
  <sheetFormatPr defaultRowHeight="16.5" x14ac:dyDescent="0.3"/>
  <cols>
    <col min="1" max="1" width="3" customWidth="1"/>
    <col min="2" max="9" width="13.625" customWidth="1"/>
  </cols>
  <sheetData>
    <row r="1" spans="1:9" x14ac:dyDescent="0.3">
      <c r="A1" s="1"/>
    </row>
    <row r="2" spans="1:9" ht="20.25" x14ac:dyDescent="0.3">
      <c r="B2" s="237" t="s">
        <v>110</v>
      </c>
      <c r="C2" s="237"/>
      <c r="D2" s="237"/>
      <c r="E2" s="237"/>
      <c r="F2" s="237"/>
      <c r="G2" s="237"/>
      <c r="H2" s="237"/>
      <c r="I2" s="237"/>
    </row>
    <row r="3" spans="1:9" ht="17.25" thickBot="1" x14ac:dyDescent="0.35"/>
    <row r="4" spans="1:9" ht="19.5" thickBot="1" x14ac:dyDescent="0.35">
      <c r="B4" s="234" t="s">
        <v>109</v>
      </c>
      <c r="C4" s="235"/>
      <c r="D4" s="235"/>
      <c r="E4" s="235"/>
      <c r="F4" s="235"/>
      <c r="G4" s="235"/>
      <c r="H4" s="235"/>
      <c r="I4" s="236"/>
    </row>
    <row r="5" spans="1:9" ht="388.5" customHeight="1" thickBot="1" x14ac:dyDescent="0.35">
      <c r="B5" s="238" t="s">
        <v>108</v>
      </c>
      <c r="C5" s="239"/>
      <c r="D5" s="239"/>
      <c r="E5" s="239"/>
      <c r="F5" s="239"/>
      <c r="G5" s="239"/>
      <c r="H5" s="239"/>
      <c r="I5" s="240"/>
    </row>
    <row r="6" spans="1:9" ht="17.25" thickBot="1" x14ac:dyDescent="0.35"/>
    <row r="7" spans="1:9" ht="17.25" thickBot="1" x14ac:dyDescent="0.35">
      <c r="B7" s="250" t="s">
        <v>111</v>
      </c>
      <c r="C7" s="251"/>
      <c r="D7" s="251"/>
      <c r="E7" s="251"/>
      <c r="F7" s="251"/>
      <c r="G7" s="251"/>
      <c r="H7" s="251"/>
      <c r="I7" s="252"/>
    </row>
    <row r="8" spans="1:9" ht="16.5" customHeight="1" x14ac:dyDescent="0.3">
      <c r="B8" s="241" t="s">
        <v>118</v>
      </c>
      <c r="C8" s="242"/>
      <c r="D8" s="242"/>
      <c r="E8" s="242"/>
      <c r="F8" s="242"/>
      <c r="G8" s="242"/>
      <c r="H8" s="242"/>
      <c r="I8" s="243"/>
    </row>
    <row r="9" spans="1:9" x14ac:dyDescent="0.3">
      <c r="B9" s="244"/>
      <c r="C9" s="245"/>
      <c r="D9" s="245"/>
      <c r="E9" s="245"/>
      <c r="F9" s="245"/>
      <c r="G9" s="245"/>
      <c r="H9" s="245"/>
      <c r="I9" s="246"/>
    </row>
    <row r="10" spans="1:9" x14ac:dyDescent="0.3">
      <c r="B10" s="244"/>
      <c r="C10" s="245"/>
      <c r="D10" s="245"/>
      <c r="E10" s="245"/>
      <c r="F10" s="245"/>
      <c r="G10" s="245"/>
      <c r="H10" s="245"/>
      <c r="I10" s="246"/>
    </row>
    <row r="11" spans="1:9" x14ac:dyDescent="0.3">
      <c r="B11" s="244"/>
      <c r="C11" s="245"/>
      <c r="D11" s="245"/>
      <c r="E11" s="245"/>
      <c r="F11" s="245"/>
      <c r="G11" s="245"/>
      <c r="H11" s="245"/>
      <c r="I11" s="246"/>
    </row>
    <row r="12" spans="1:9" x14ac:dyDescent="0.3">
      <c r="B12" s="244"/>
      <c r="C12" s="245"/>
      <c r="D12" s="245"/>
      <c r="E12" s="245"/>
      <c r="F12" s="245"/>
      <c r="G12" s="245"/>
      <c r="H12" s="245"/>
      <c r="I12" s="246"/>
    </row>
    <row r="13" spans="1:9" x14ac:dyDescent="0.3">
      <c r="B13" s="244"/>
      <c r="C13" s="245"/>
      <c r="D13" s="245"/>
      <c r="E13" s="245"/>
      <c r="F13" s="245"/>
      <c r="G13" s="245"/>
      <c r="H13" s="245"/>
      <c r="I13" s="246"/>
    </row>
    <row r="14" spans="1:9" x14ac:dyDescent="0.3">
      <c r="B14" s="244"/>
      <c r="C14" s="245"/>
      <c r="D14" s="245"/>
      <c r="E14" s="245"/>
      <c r="F14" s="245"/>
      <c r="G14" s="245"/>
      <c r="H14" s="245"/>
      <c r="I14" s="246"/>
    </row>
    <row r="15" spans="1:9" x14ac:dyDescent="0.3">
      <c r="B15" s="244"/>
      <c r="C15" s="245"/>
      <c r="D15" s="245"/>
      <c r="E15" s="245"/>
      <c r="F15" s="245"/>
      <c r="G15" s="245"/>
      <c r="H15" s="245"/>
      <c r="I15" s="246"/>
    </row>
    <row r="16" spans="1:9" x14ac:dyDescent="0.3">
      <c r="B16" s="244"/>
      <c r="C16" s="245"/>
      <c r="D16" s="245"/>
      <c r="E16" s="245"/>
      <c r="F16" s="245"/>
      <c r="G16" s="245"/>
      <c r="H16" s="245"/>
      <c r="I16" s="246"/>
    </row>
    <row r="17" spans="2:9" x14ac:dyDescent="0.3">
      <c r="B17" s="244"/>
      <c r="C17" s="245"/>
      <c r="D17" s="245"/>
      <c r="E17" s="245"/>
      <c r="F17" s="245"/>
      <c r="G17" s="245"/>
      <c r="H17" s="245"/>
      <c r="I17" s="246"/>
    </row>
    <row r="18" spans="2:9" x14ac:dyDescent="0.3">
      <c r="B18" s="244"/>
      <c r="C18" s="245"/>
      <c r="D18" s="245"/>
      <c r="E18" s="245"/>
      <c r="F18" s="245"/>
      <c r="G18" s="245"/>
      <c r="H18" s="245"/>
      <c r="I18" s="246"/>
    </row>
    <row r="19" spans="2:9" x14ac:dyDescent="0.3">
      <c r="B19" s="244"/>
      <c r="C19" s="245"/>
      <c r="D19" s="245"/>
      <c r="E19" s="245"/>
      <c r="F19" s="245"/>
      <c r="G19" s="245"/>
      <c r="H19" s="245"/>
      <c r="I19" s="246"/>
    </row>
    <row r="20" spans="2:9" x14ac:dyDescent="0.3">
      <c r="B20" s="244"/>
      <c r="C20" s="245"/>
      <c r="D20" s="245"/>
      <c r="E20" s="245"/>
      <c r="F20" s="245"/>
      <c r="G20" s="245"/>
      <c r="H20" s="245"/>
      <c r="I20" s="246"/>
    </row>
    <row r="21" spans="2:9" x14ac:dyDescent="0.3">
      <c r="B21" s="244"/>
      <c r="C21" s="245"/>
      <c r="D21" s="245"/>
      <c r="E21" s="245"/>
      <c r="F21" s="245"/>
      <c r="G21" s="245"/>
      <c r="H21" s="245"/>
      <c r="I21" s="246"/>
    </row>
    <row r="22" spans="2:9" x14ac:dyDescent="0.3">
      <c r="B22" s="244"/>
      <c r="C22" s="245"/>
      <c r="D22" s="245"/>
      <c r="E22" s="245"/>
      <c r="F22" s="245"/>
      <c r="G22" s="245"/>
      <c r="H22" s="245"/>
      <c r="I22" s="246"/>
    </row>
    <row r="23" spans="2:9" x14ac:dyDescent="0.3">
      <c r="B23" s="244"/>
      <c r="C23" s="245"/>
      <c r="D23" s="245"/>
      <c r="E23" s="245"/>
      <c r="F23" s="245"/>
      <c r="G23" s="245"/>
      <c r="H23" s="245"/>
      <c r="I23" s="246"/>
    </row>
    <row r="24" spans="2:9" x14ac:dyDescent="0.3">
      <c r="B24" s="244"/>
      <c r="C24" s="245"/>
      <c r="D24" s="245"/>
      <c r="E24" s="245"/>
      <c r="F24" s="245"/>
      <c r="G24" s="245"/>
      <c r="H24" s="245"/>
      <c r="I24" s="246"/>
    </row>
    <row r="25" spans="2:9" x14ac:dyDescent="0.3">
      <c r="B25" s="244"/>
      <c r="C25" s="245"/>
      <c r="D25" s="245"/>
      <c r="E25" s="245"/>
      <c r="F25" s="245"/>
      <c r="G25" s="245"/>
      <c r="H25" s="245"/>
      <c r="I25" s="246"/>
    </row>
    <row r="26" spans="2:9" x14ac:dyDescent="0.3">
      <c r="B26" s="244"/>
      <c r="C26" s="245"/>
      <c r="D26" s="245"/>
      <c r="E26" s="245"/>
      <c r="F26" s="245"/>
      <c r="G26" s="245"/>
      <c r="H26" s="245"/>
      <c r="I26" s="246"/>
    </row>
    <row r="27" spans="2:9" x14ac:dyDescent="0.3">
      <c r="B27" s="244"/>
      <c r="C27" s="245"/>
      <c r="D27" s="245"/>
      <c r="E27" s="245"/>
      <c r="F27" s="245"/>
      <c r="G27" s="245"/>
      <c r="H27" s="245"/>
      <c r="I27" s="246"/>
    </row>
    <row r="28" spans="2:9" x14ac:dyDescent="0.3">
      <c r="B28" s="244"/>
      <c r="C28" s="245"/>
      <c r="D28" s="245"/>
      <c r="E28" s="245"/>
      <c r="F28" s="245"/>
      <c r="G28" s="245"/>
      <c r="H28" s="245"/>
      <c r="I28" s="246"/>
    </row>
    <row r="29" spans="2:9" x14ac:dyDescent="0.3">
      <c r="B29" s="244"/>
      <c r="C29" s="245"/>
      <c r="D29" s="245"/>
      <c r="E29" s="245"/>
      <c r="F29" s="245"/>
      <c r="G29" s="245"/>
      <c r="H29" s="245"/>
      <c r="I29" s="246"/>
    </row>
    <row r="30" spans="2:9" x14ac:dyDescent="0.3">
      <c r="B30" s="244"/>
      <c r="C30" s="245"/>
      <c r="D30" s="245"/>
      <c r="E30" s="245"/>
      <c r="F30" s="245"/>
      <c r="G30" s="245"/>
      <c r="H30" s="245"/>
      <c r="I30" s="246"/>
    </row>
    <row r="31" spans="2:9" ht="17.25" thickBot="1" x14ac:dyDescent="0.35">
      <c r="B31" s="247"/>
      <c r="C31" s="248"/>
      <c r="D31" s="248"/>
      <c r="E31" s="248"/>
      <c r="F31" s="248"/>
      <c r="G31" s="248"/>
      <c r="H31" s="248"/>
      <c r="I31" s="249"/>
    </row>
    <row r="33" spans="2:3" x14ac:dyDescent="0.3">
      <c r="B33" s="33" t="s">
        <v>113</v>
      </c>
    </row>
    <row r="34" spans="2:3" x14ac:dyDescent="0.3">
      <c r="B34" t="s">
        <v>114</v>
      </c>
    </row>
    <row r="35" spans="2:3" x14ac:dyDescent="0.3">
      <c r="B35" s="233" t="s">
        <v>115</v>
      </c>
    </row>
    <row r="37" spans="2:3" x14ac:dyDescent="0.3">
      <c r="B37" t="s">
        <v>112</v>
      </c>
      <c r="C37" s="220">
        <v>44343</v>
      </c>
    </row>
  </sheetData>
  <sheetProtection sheet="1" objects="1" scenarios="1"/>
  <mergeCells count="5">
    <mergeCell ref="B4:I4"/>
    <mergeCell ref="B2:I2"/>
    <mergeCell ref="B5:I5"/>
    <mergeCell ref="B8:I31"/>
    <mergeCell ref="B7:I7"/>
  </mergeCells>
  <hyperlinks>
    <hyperlink ref="B35" r:id="rId1" xr:uid="{4BECDAC7-37C3-4226-9B4E-C9ADAF7513F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91C06-656E-44A1-8035-8562549C58F5}">
  <sheetPr>
    <tabColor rgb="FF45AA50"/>
  </sheetPr>
  <dimension ref="A1:D17"/>
  <sheetViews>
    <sheetView showGridLines="0" workbookViewId="0">
      <selection activeCell="B21" sqref="B21"/>
    </sheetView>
  </sheetViews>
  <sheetFormatPr defaultRowHeight="16.5" x14ac:dyDescent="0.3"/>
  <cols>
    <col min="1" max="1" width="29.75" customWidth="1"/>
    <col min="2" max="2" width="42.75" customWidth="1"/>
    <col min="3" max="3" width="25" customWidth="1"/>
    <col min="4" max="4" width="42.375" customWidth="1"/>
  </cols>
  <sheetData>
    <row r="1" spans="1:4" ht="18.75" x14ac:dyDescent="0.3">
      <c r="A1" s="4" t="s">
        <v>84</v>
      </c>
    </row>
    <row r="2" spans="1:4" ht="17.25" thickBot="1" x14ac:dyDescent="0.35"/>
    <row r="3" spans="1:4" ht="20.25" customHeight="1" x14ac:dyDescent="0.3">
      <c r="A3" s="204" t="s">
        <v>29</v>
      </c>
      <c r="B3" s="209"/>
    </row>
    <row r="4" spans="1:4" ht="20.25" customHeight="1" x14ac:dyDescent="0.3">
      <c r="A4" s="205" t="s">
        <v>31</v>
      </c>
      <c r="B4" s="210"/>
      <c r="C4" s="219" t="s">
        <v>65</v>
      </c>
      <c r="D4" s="218"/>
    </row>
    <row r="5" spans="1:4" ht="20.25" customHeight="1" x14ac:dyDescent="0.3">
      <c r="A5" s="205" t="s">
        <v>30</v>
      </c>
      <c r="B5" s="211"/>
    </row>
    <row r="6" spans="1:4" ht="20.25" customHeight="1" x14ac:dyDescent="0.3">
      <c r="A6" s="205" t="s">
        <v>34</v>
      </c>
      <c r="B6" s="210"/>
    </row>
    <row r="7" spans="1:4" ht="20.25" customHeight="1" x14ac:dyDescent="0.3">
      <c r="A7" s="205" t="s">
        <v>35</v>
      </c>
      <c r="B7" s="210"/>
    </row>
    <row r="8" spans="1:4" ht="20.25" customHeight="1" x14ac:dyDescent="0.3">
      <c r="A8" s="205" t="s">
        <v>32</v>
      </c>
      <c r="B8" s="212"/>
    </row>
    <row r="9" spans="1:4" ht="20.25" customHeight="1" x14ac:dyDescent="0.3">
      <c r="A9" s="205" t="s">
        <v>66</v>
      </c>
      <c r="B9" s="213"/>
    </row>
    <row r="10" spans="1:4" ht="24.75" customHeight="1" x14ac:dyDescent="0.3">
      <c r="A10" s="205" t="s">
        <v>33</v>
      </c>
      <c r="B10" s="212"/>
    </row>
    <row r="11" spans="1:4" ht="24.75" customHeight="1" x14ac:dyDescent="0.3">
      <c r="A11" s="205" t="s">
        <v>106</v>
      </c>
      <c r="B11" s="212"/>
    </row>
    <row r="12" spans="1:4" ht="254.25" customHeight="1" x14ac:dyDescent="0.3">
      <c r="A12" s="206" t="s">
        <v>105</v>
      </c>
      <c r="B12" s="214"/>
    </row>
    <row r="13" spans="1:4" ht="35.25" customHeight="1" x14ac:dyDescent="0.3">
      <c r="A13" s="207" t="s">
        <v>67</v>
      </c>
      <c r="B13" s="215"/>
    </row>
    <row r="14" spans="1:4" ht="141.75" customHeight="1" thickBot="1" x14ac:dyDescent="0.35">
      <c r="A14" s="208" t="s">
        <v>68</v>
      </c>
      <c r="B14" s="216"/>
    </row>
    <row r="17" spans="1:2" x14ac:dyDescent="0.3">
      <c r="A17" t="s">
        <v>112</v>
      </c>
      <c r="B17" s="232">
        <v>44343</v>
      </c>
    </row>
  </sheetData>
  <sheetProtection sheet="1" objects="1" scenarios="1"/>
  <conditionalFormatting sqref="C4:D4">
    <cfRule type="expression" dxfId="11" priority="1">
      <formula>$B$4&lt;&gt;"Other"</formula>
    </cfRule>
  </conditionalFormatting>
  <dataValidations count="3">
    <dataValidation type="decimal" operator="greaterThan" allowBlank="1" showInputMessage="1" showErrorMessage="1" errorTitle="Must be a number" error="Please input a number greater than 0, with no additional punctuation." promptTitle="GIA (m2)" prompt="Please input the GIA in square metres. " sqref="B9" xr:uid="{81C2E270-15D6-41D0-A910-BE3E2D1477B5}">
      <formula1>0</formula1>
    </dataValidation>
    <dataValidation allowBlank="1" showInputMessage="1" showErrorMessage="1" promptTitle="RIBA Workstage" prompt="Please input the RIBA workstage for this analysis." sqref="B8" xr:uid="{F062F056-04C8-4D7D-A1C7-93CB548399AB}"/>
    <dataValidation allowBlank="1" showInputMessage="1" showErrorMessage="1" promptTitle="Data Location" prompt="Please insert the location where this data will be hosted (such as a URL). It's important that we share the data to improve future benchmarks and monitor our progress to out zero carbon goals." sqref="B11" xr:uid="{7FCA3A15-E26A-4F03-B1EB-640125EB9146}"/>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04A1246-0D5B-441B-956A-B41E87F115F6}">
          <x14:formula1>
            <xm:f>'Calculation Page'!$A$22:$A$26</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5C885-0FA1-489B-A2E4-D01CA46A46FA}">
  <sheetPr>
    <tabColor rgb="FFA8C812"/>
  </sheetPr>
  <dimension ref="B1:Q45"/>
  <sheetViews>
    <sheetView showGridLines="0" zoomScale="85" zoomScaleNormal="85" workbookViewId="0">
      <selection activeCell="C45" sqref="C45"/>
    </sheetView>
  </sheetViews>
  <sheetFormatPr defaultRowHeight="16.5" x14ac:dyDescent="0.3"/>
  <cols>
    <col min="1" max="1" width="2.875" customWidth="1"/>
    <col min="2" max="2" width="18.25" customWidth="1"/>
    <col min="3" max="3" width="19.875" customWidth="1"/>
    <col min="4" max="4" width="11.875" customWidth="1"/>
    <col min="5" max="5" width="12.75" customWidth="1"/>
    <col min="6" max="10" width="11.875" customWidth="1"/>
    <col min="11" max="11" width="1.75" customWidth="1"/>
    <col min="12" max="12" width="11.875" customWidth="1"/>
  </cols>
  <sheetData>
    <row r="1" spans="2:12" ht="18" x14ac:dyDescent="0.3">
      <c r="B1" s="100" t="s">
        <v>88</v>
      </c>
    </row>
    <row r="2" spans="2:12" x14ac:dyDescent="0.3">
      <c r="B2" s="44"/>
      <c r="C2" s="45" t="s">
        <v>29</v>
      </c>
      <c r="D2" s="253" t="str">
        <f>IF('1. Project Input'!B3&lt;&gt;"",'1. Project Input'!B3,"")</f>
        <v/>
      </c>
      <c r="E2" s="253"/>
      <c r="F2" s="253"/>
      <c r="G2" s="46"/>
      <c r="H2" s="46"/>
      <c r="I2" s="46"/>
      <c r="J2" s="46"/>
      <c r="K2" s="46"/>
      <c r="L2" s="47"/>
    </row>
    <row r="3" spans="2:12" x14ac:dyDescent="0.3">
      <c r="B3" s="48"/>
      <c r="C3" s="49" t="s">
        <v>31</v>
      </c>
      <c r="D3" s="254" t="str">
        <f>IF('1. Project Input'!B4&lt;&gt;"",IF('1. Project Input'!B4="Other", '1. Project Input'!D4,'1. Project Input'!B4),"")</f>
        <v/>
      </c>
      <c r="E3" s="254"/>
      <c r="F3" s="254"/>
      <c r="G3" s="2"/>
      <c r="H3" s="2"/>
      <c r="I3" s="2"/>
      <c r="J3" s="2"/>
      <c r="K3" s="2"/>
      <c r="L3" s="30"/>
    </row>
    <row r="4" spans="2:12" x14ac:dyDescent="0.3">
      <c r="B4" s="48"/>
      <c r="C4" s="49" t="s">
        <v>30</v>
      </c>
      <c r="D4" s="255" t="str">
        <f>IF('1. Project Input'!B5&lt;&gt;"",'1. Project Input'!B5,"")</f>
        <v/>
      </c>
      <c r="E4" s="255"/>
      <c r="F4" s="255"/>
      <c r="G4" s="2"/>
      <c r="H4" s="2"/>
      <c r="I4" s="2"/>
      <c r="J4" s="2"/>
      <c r="K4" s="2"/>
      <c r="L4" s="30"/>
    </row>
    <row r="5" spans="2:12" x14ac:dyDescent="0.3">
      <c r="B5" s="48"/>
      <c r="C5" s="49" t="s">
        <v>34</v>
      </c>
      <c r="D5" s="254" t="str">
        <f>IF('1. Project Input'!B6&lt;&gt;"",'1. Project Input'!B6,"")</f>
        <v/>
      </c>
      <c r="E5" s="254"/>
      <c r="F5" s="254"/>
      <c r="G5" s="2"/>
      <c r="H5" s="2"/>
      <c r="I5" s="2"/>
      <c r="J5" s="2"/>
      <c r="K5" s="2"/>
      <c r="L5" s="30"/>
    </row>
    <row r="6" spans="2:12" x14ac:dyDescent="0.3">
      <c r="B6" s="48"/>
      <c r="C6" s="49" t="s">
        <v>35</v>
      </c>
      <c r="D6" s="254" t="str">
        <f>IF('1. Project Input'!B7&lt;&gt;"",'1. Project Input'!B7,"")</f>
        <v/>
      </c>
      <c r="E6" s="254"/>
      <c r="F6" s="254"/>
      <c r="G6" s="2"/>
      <c r="H6" s="2"/>
      <c r="I6" s="2"/>
      <c r="J6" s="2"/>
      <c r="K6" s="2"/>
      <c r="L6" s="30"/>
    </row>
    <row r="7" spans="2:12" x14ac:dyDescent="0.3">
      <c r="B7" s="48"/>
      <c r="C7" s="49" t="s">
        <v>32</v>
      </c>
      <c r="D7" s="101" t="str">
        <f>IF('1. Project Input'!B8&lt;&gt;"",'1. Project Input'!B8,"")</f>
        <v/>
      </c>
      <c r="E7" s="2"/>
      <c r="F7" s="2"/>
      <c r="G7" s="2"/>
      <c r="H7" s="2"/>
      <c r="I7" s="2"/>
      <c r="J7" s="2"/>
      <c r="K7" s="2"/>
      <c r="L7" s="30"/>
    </row>
    <row r="8" spans="2:12" ht="18" x14ac:dyDescent="0.3">
      <c r="B8" s="48"/>
      <c r="C8" s="49" t="s">
        <v>36</v>
      </c>
      <c r="D8" s="151" t="str">
        <f>IF('1. Project Input'!B9&lt;&gt;"",'1. Project Input'!B9,"")</f>
        <v/>
      </c>
      <c r="E8" s="2"/>
      <c r="F8" s="2"/>
      <c r="G8" s="2"/>
      <c r="H8" s="2"/>
      <c r="I8" s="2"/>
      <c r="J8" s="2"/>
      <c r="K8" s="2"/>
      <c r="L8" s="30"/>
    </row>
    <row r="9" spans="2:12" x14ac:dyDescent="0.3">
      <c r="B9" s="50"/>
      <c r="C9" s="51" t="s">
        <v>33</v>
      </c>
      <c r="D9" s="102" t="str">
        <f>IF('1. Project Input'!B10&lt;&gt;"",'1. Project Input'!B10,"")</f>
        <v/>
      </c>
      <c r="E9" s="52"/>
      <c r="F9" s="52"/>
      <c r="G9" s="52"/>
      <c r="H9" s="52"/>
      <c r="I9" s="52"/>
      <c r="J9" s="52"/>
      <c r="K9" s="52"/>
      <c r="L9" s="53"/>
    </row>
    <row r="10" spans="2:12" ht="22.5" thickBot="1" x14ac:dyDescent="0.4">
      <c r="D10" s="258" t="s">
        <v>43</v>
      </c>
      <c r="E10" s="259"/>
      <c r="F10" s="259"/>
      <c r="G10" s="259"/>
      <c r="H10" s="259"/>
      <c r="I10" s="259"/>
      <c r="J10" s="259"/>
      <c r="K10" s="260"/>
      <c r="L10" s="261"/>
    </row>
    <row r="11" spans="2:12" ht="31.5" thickBot="1" x14ac:dyDescent="0.35">
      <c r="D11" s="37" t="s">
        <v>37</v>
      </c>
      <c r="E11" s="38" t="s">
        <v>60</v>
      </c>
      <c r="F11" s="39" t="s">
        <v>38</v>
      </c>
      <c r="G11" s="39" t="s">
        <v>39</v>
      </c>
      <c r="H11" s="40" t="s">
        <v>40</v>
      </c>
      <c r="I11" s="40" t="s">
        <v>41</v>
      </c>
      <c r="J11" s="135" t="s">
        <v>42</v>
      </c>
      <c r="K11" s="148"/>
      <c r="L11" s="142" t="s">
        <v>3</v>
      </c>
    </row>
    <row r="12" spans="2:12" ht="43.5" customHeight="1" x14ac:dyDescent="0.3">
      <c r="B12" s="273" t="s">
        <v>92</v>
      </c>
      <c r="C12" s="190" t="s">
        <v>96</v>
      </c>
      <c r="D12" s="221"/>
      <c r="E12" s="222"/>
      <c r="F12" s="223"/>
      <c r="G12" s="223"/>
      <c r="H12" s="223"/>
      <c r="I12" s="223"/>
      <c r="J12" s="224"/>
      <c r="K12" s="225"/>
      <c r="L12" s="226"/>
    </row>
    <row r="13" spans="2:12" ht="42.75" customHeight="1" x14ac:dyDescent="0.3">
      <c r="B13" s="262"/>
      <c r="C13" s="103" t="s">
        <v>97</v>
      </c>
      <c r="D13" s="227"/>
      <c r="E13" s="228"/>
      <c r="F13" s="229"/>
      <c r="G13" s="229"/>
      <c r="H13" s="229"/>
      <c r="I13" s="229"/>
      <c r="J13" s="230"/>
      <c r="K13" s="225"/>
      <c r="L13" s="231"/>
    </row>
    <row r="14" spans="2:12" ht="43.5" customHeight="1" x14ac:dyDescent="0.3">
      <c r="B14" s="263" t="s">
        <v>93</v>
      </c>
      <c r="C14" s="104" t="s">
        <v>98</v>
      </c>
      <c r="D14" s="123"/>
      <c r="E14" s="124"/>
      <c r="F14" s="124"/>
      <c r="G14" s="124"/>
      <c r="H14" s="125"/>
      <c r="I14" s="125"/>
      <c r="J14" s="137"/>
      <c r="K14" s="149"/>
      <c r="L14" s="144"/>
    </row>
    <row r="15" spans="2:12" ht="43.5" customHeight="1" x14ac:dyDescent="0.3">
      <c r="B15" s="264"/>
      <c r="C15" s="105" t="s">
        <v>117</v>
      </c>
      <c r="D15" s="126"/>
      <c r="E15" s="127"/>
      <c r="F15" s="127"/>
      <c r="G15" s="127"/>
      <c r="H15" s="128"/>
      <c r="I15" s="128"/>
      <c r="J15" s="138"/>
      <c r="K15" s="149"/>
      <c r="L15" s="145"/>
    </row>
    <row r="16" spans="2:12" ht="43.5" customHeight="1" x14ac:dyDescent="0.3">
      <c r="B16" s="153" t="s">
        <v>44</v>
      </c>
      <c r="C16" s="105" t="s">
        <v>44</v>
      </c>
      <c r="D16" s="120"/>
      <c r="E16" s="121"/>
      <c r="F16" s="121"/>
      <c r="G16" s="121"/>
      <c r="H16" s="122"/>
      <c r="I16" s="122"/>
      <c r="J16" s="136"/>
      <c r="K16" s="149"/>
      <c r="L16" s="143"/>
    </row>
    <row r="17" spans="2:17" ht="43.5" customHeight="1" x14ac:dyDescent="0.3">
      <c r="B17" s="262" t="s">
        <v>45</v>
      </c>
      <c r="C17" s="103" t="s">
        <v>46</v>
      </c>
      <c r="D17" s="123"/>
      <c r="E17" s="124"/>
      <c r="F17" s="124"/>
      <c r="G17" s="124"/>
      <c r="H17" s="125"/>
      <c r="I17" s="125"/>
      <c r="J17" s="137"/>
      <c r="K17" s="149"/>
      <c r="L17" s="144"/>
    </row>
    <row r="18" spans="2:17" ht="43.5" customHeight="1" x14ac:dyDescent="0.3">
      <c r="B18" s="262"/>
      <c r="C18" s="103" t="s">
        <v>47</v>
      </c>
      <c r="D18" s="126"/>
      <c r="E18" s="127"/>
      <c r="F18" s="127"/>
      <c r="G18" s="127"/>
      <c r="H18" s="128"/>
      <c r="I18" s="128"/>
      <c r="J18" s="138"/>
      <c r="K18" s="149"/>
      <c r="L18" s="145"/>
    </row>
    <row r="19" spans="2:17" ht="43.5" customHeight="1" x14ac:dyDescent="0.3">
      <c r="B19" s="262"/>
      <c r="C19" s="103" t="s">
        <v>48</v>
      </c>
      <c r="D19" s="126"/>
      <c r="E19" s="127"/>
      <c r="F19" s="127"/>
      <c r="G19" s="127"/>
      <c r="H19" s="128"/>
      <c r="I19" s="128"/>
      <c r="J19" s="138"/>
      <c r="K19" s="149"/>
      <c r="L19" s="145"/>
    </row>
    <row r="20" spans="2:17" ht="43.5" customHeight="1" x14ac:dyDescent="0.3">
      <c r="B20" s="262"/>
      <c r="C20" s="103" t="s">
        <v>49</v>
      </c>
      <c r="D20" s="126"/>
      <c r="E20" s="127"/>
      <c r="F20" s="127"/>
      <c r="G20" s="127"/>
      <c r="H20" s="128"/>
      <c r="I20" s="128"/>
      <c r="J20" s="138"/>
      <c r="K20" s="149"/>
      <c r="L20" s="145"/>
    </row>
    <row r="21" spans="2:17" ht="43.5" customHeight="1" x14ac:dyDescent="0.3">
      <c r="B21" s="262"/>
      <c r="C21" s="103" t="s">
        <v>50</v>
      </c>
      <c r="D21" s="126"/>
      <c r="E21" s="127"/>
      <c r="F21" s="127"/>
      <c r="G21" s="127"/>
      <c r="H21" s="128"/>
      <c r="I21" s="128"/>
      <c r="J21" s="138"/>
      <c r="K21" s="149"/>
      <c r="L21" s="145"/>
    </row>
    <row r="22" spans="2:17" ht="43.5" customHeight="1" x14ac:dyDescent="0.3">
      <c r="B22" s="262"/>
      <c r="C22" s="103" t="s">
        <v>51</v>
      </c>
      <c r="D22" s="126"/>
      <c r="E22" s="127"/>
      <c r="F22" s="127"/>
      <c r="G22" s="127"/>
      <c r="H22" s="128"/>
      <c r="I22" s="128"/>
      <c r="J22" s="138"/>
      <c r="K22" s="149"/>
      <c r="L22" s="145"/>
    </row>
    <row r="23" spans="2:17" ht="43.5" customHeight="1" x14ac:dyDescent="0.3">
      <c r="B23" s="262"/>
      <c r="C23" s="103" t="s">
        <v>89</v>
      </c>
      <c r="D23" s="126"/>
      <c r="E23" s="127"/>
      <c r="F23" s="127"/>
      <c r="G23" s="127"/>
      <c r="H23" s="128"/>
      <c r="I23" s="128"/>
      <c r="J23" s="138"/>
      <c r="K23" s="149"/>
      <c r="L23" s="145"/>
    </row>
    <row r="24" spans="2:17" ht="43.5" customHeight="1" x14ac:dyDescent="0.3">
      <c r="B24" s="262"/>
      <c r="C24" s="103" t="s">
        <v>52</v>
      </c>
      <c r="D24" s="129"/>
      <c r="E24" s="130"/>
      <c r="F24" s="130"/>
      <c r="G24" s="130"/>
      <c r="H24" s="131"/>
      <c r="I24" s="131"/>
      <c r="J24" s="139"/>
      <c r="K24" s="149"/>
      <c r="L24" s="146"/>
    </row>
    <row r="25" spans="2:17" ht="43.5" customHeight="1" x14ac:dyDescent="0.3">
      <c r="B25" s="263" t="s">
        <v>53</v>
      </c>
      <c r="C25" s="104" t="s">
        <v>54</v>
      </c>
      <c r="D25" s="123"/>
      <c r="E25" s="124"/>
      <c r="F25" s="124"/>
      <c r="G25" s="124"/>
      <c r="H25" s="125"/>
      <c r="I25" s="125"/>
      <c r="J25" s="137"/>
      <c r="K25" s="149"/>
      <c r="L25" s="144"/>
    </row>
    <row r="26" spans="2:17" ht="43.5" customHeight="1" x14ac:dyDescent="0.3">
      <c r="B26" s="262"/>
      <c r="C26" s="103" t="s">
        <v>55</v>
      </c>
      <c r="D26" s="126"/>
      <c r="E26" s="127"/>
      <c r="F26" s="127"/>
      <c r="G26" s="127"/>
      <c r="H26" s="128"/>
      <c r="I26" s="128"/>
      <c r="J26" s="138"/>
      <c r="K26" s="149"/>
      <c r="L26" s="145"/>
    </row>
    <row r="27" spans="2:17" ht="43.5" customHeight="1" x14ac:dyDescent="0.3">
      <c r="B27" s="264"/>
      <c r="C27" s="105" t="s">
        <v>56</v>
      </c>
      <c r="D27" s="129"/>
      <c r="E27" s="130"/>
      <c r="F27" s="130"/>
      <c r="G27" s="130"/>
      <c r="H27" s="131"/>
      <c r="I27" s="131"/>
      <c r="J27" s="139"/>
      <c r="K27" s="149"/>
      <c r="L27" s="146"/>
    </row>
    <row r="28" spans="2:17" ht="43.5" customHeight="1" x14ac:dyDescent="0.3">
      <c r="B28" s="107" t="s">
        <v>57</v>
      </c>
      <c r="C28" s="103" t="s">
        <v>94</v>
      </c>
      <c r="D28" s="132"/>
      <c r="E28" s="133"/>
      <c r="F28" s="133"/>
      <c r="G28" s="133"/>
      <c r="H28" s="134"/>
      <c r="I28" s="134"/>
      <c r="J28" s="140"/>
      <c r="K28" s="149"/>
      <c r="L28" s="147"/>
      <c r="Q28" s="79"/>
    </row>
    <row r="29" spans="2:17" ht="43.5" customHeight="1" x14ac:dyDescent="0.3">
      <c r="B29" s="152"/>
      <c r="C29" s="103" t="s">
        <v>95</v>
      </c>
      <c r="D29" s="199"/>
      <c r="E29" s="198"/>
      <c r="F29" s="198"/>
      <c r="G29" s="198"/>
      <c r="H29" s="188"/>
      <c r="I29" s="188"/>
      <c r="J29" s="196"/>
      <c r="K29" s="149"/>
      <c r="L29" s="194"/>
      <c r="Q29" s="79"/>
    </row>
    <row r="30" spans="2:17" ht="43.5" customHeight="1" x14ac:dyDescent="0.3">
      <c r="B30" s="263" t="s">
        <v>58</v>
      </c>
      <c r="C30" s="104" t="s">
        <v>58</v>
      </c>
      <c r="D30" s="123"/>
      <c r="E30" s="124"/>
      <c r="F30" s="124"/>
      <c r="G30" s="124"/>
      <c r="H30" s="125"/>
      <c r="I30" s="125"/>
      <c r="J30" s="137"/>
      <c r="K30" s="149"/>
      <c r="L30" s="144"/>
    </row>
    <row r="31" spans="2:17" ht="43.5" customHeight="1" x14ac:dyDescent="0.3">
      <c r="B31" s="262"/>
      <c r="C31" s="103" t="s">
        <v>91</v>
      </c>
      <c r="D31" s="191"/>
      <c r="E31" s="192"/>
      <c r="F31" s="192"/>
      <c r="G31" s="192"/>
      <c r="H31" s="134"/>
      <c r="I31" s="192"/>
      <c r="J31" s="140"/>
      <c r="K31" s="149"/>
      <c r="L31" s="193"/>
      <c r="O31" s="154"/>
    </row>
    <row r="32" spans="2:17" ht="43.5" customHeight="1" x14ac:dyDescent="0.3">
      <c r="B32" s="264"/>
      <c r="C32" s="105" t="s">
        <v>103</v>
      </c>
      <c r="D32" s="199"/>
      <c r="E32" s="198"/>
      <c r="F32" s="198"/>
      <c r="G32" s="198"/>
      <c r="H32" s="189"/>
      <c r="I32" s="189"/>
      <c r="J32" s="196"/>
      <c r="K32" s="149"/>
      <c r="L32" s="194"/>
      <c r="O32" s="154"/>
    </row>
    <row r="33" spans="2:15" ht="43.5" customHeight="1" x14ac:dyDescent="0.3">
      <c r="B33" s="153" t="s">
        <v>99</v>
      </c>
      <c r="C33" s="105" t="s">
        <v>102</v>
      </c>
      <c r="D33" s="120"/>
      <c r="E33" s="121"/>
      <c r="F33" s="121"/>
      <c r="G33" s="121"/>
      <c r="H33" s="122"/>
      <c r="I33" s="122"/>
      <c r="J33" s="136"/>
      <c r="K33" s="149"/>
      <c r="L33" s="143"/>
      <c r="O33" s="154"/>
    </row>
    <row r="34" spans="2:15" ht="43.5" customHeight="1" x14ac:dyDescent="0.3">
      <c r="B34" s="153" t="s">
        <v>100</v>
      </c>
      <c r="C34" s="105" t="s">
        <v>101</v>
      </c>
      <c r="D34" s="120"/>
      <c r="E34" s="121"/>
      <c r="F34" s="121"/>
      <c r="G34" s="121"/>
      <c r="H34" s="122"/>
      <c r="I34" s="122"/>
      <c r="J34" s="136"/>
      <c r="K34" s="149"/>
      <c r="L34" s="143"/>
      <c r="O34" s="154"/>
    </row>
    <row r="35" spans="2:15" ht="43.5" customHeight="1" x14ac:dyDescent="0.3">
      <c r="B35" s="108" t="s">
        <v>90</v>
      </c>
      <c r="C35" s="106" t="s">
        <v>90</v>
      </c>
      <c r="D35" s="200"/>
      <c r="E35" s="201"/>
      <c r="F35" s="201"/>
      <c r="G35" s="201"/>
      <c r="H35" s="187"/>
      <c r="I35" s="187"/>
      <c r="J35" s="197"/>
      <c r="K35" s="149"/>
      <c r="L35" s="195"/>
    </row>
    <row r="36" spans="2:15" ht="43.5" customHeight="1" thickBot="1" x14ac:dyDescent="0.35">
      <c r="B36" s="265" t="s">
        <v>59</v>
      </c>
      <c r="C36" s="266"/>
      <c r="D36" s="42">
        <f>SUM(D14:D28,D30,D33,D34)</f>
        <v>0</v>
      </c>
      <c r="E36" s="43">
        <f t="shared" ref="E36:I36" si="0">SUM(E14:E28,E30,E33,E34)</f>
        <v>0</v>
      </c>
      <c r="F36" s="43">
        <f t="shared" si="0"/>
        <v>0</v>
      </c>
      <c r="G36" s="43">
        <f t="shared" si="0"/>
        <v>0</v>
      </c>
      <c r="H36" s="41">
        <f>SUM(H14:H28,H30,H31,H33,H34)</f>
        <v>0</v>
      </c>
      <c r="I36" s="41">
        <f t="shared" si="0"/>
        <v>0</v>
      </c>
      <c r="J36" s="141">
        <f>SUM(J12:J28,J30,J31,J33,J34)</f>
        <v>0</v>
      </c>
      <c r="K36" s="150"/>
      <c r="L36" s="217">
        <f>SUM(L12:L28,L30,L33,L34)</f>
        <v>0</v>
      </c>
    </row>
    <row r="38" spans="2:15" ht="23.25" thickBot="1" x14ac:dyDescent="0.35">
      <c r="B38" s="85" t="s">
        <v>83</v>
      </c>
    </row>
    <row r="39" spans="2:15" ht="54.75" customHeight="1" x14ac:dyDescent="0.3">
      <c r="B39" s="267" t="s">
        <v>69</v>
      </c>
      <c r="C39" s="268"/>
      <c r="D39" s="91" t="str">
        <f>IFERROR(INDEX('Calculation Page'!$J$4:$L$12,MATCH(1,'Calculation Page'!$J$4:$J$12),3),"")</f>
        <v/>
      </c>
      <c r="E39" s="91">
        <f>SUM(D36,F36,G36)</f>
        <v>0</v>
      </c>
      <c r="F39" s="92" t="s">
        <v>71</v>
      </c>
      <c r="G39" s="74"/>
      <c r="H39" s="74"/>
      <c r="I39" s="93"/>
      <c r="J39" s="74"/>
      <c r="K39" s="74"/>
      <c r="L39" s="94"/>
    </row>
    <row r="40" spans="2:15" ht="54.75" customHeight="1" x14ac:dyDescent="0.3">
      <c r="B40" s="269" t="s">
        <v>70</v>
      </c>
      <c r="C40" s="270"/>
      <c r="D40" s="95" t="str">
        <f>IFERROR(INDEX('Calculation Page'!$J$4:$L$12,MATCH(1,'Calculation Page'!$K$4:$K$12),3),"")</f>
        <v/>
      </c>
      <c r="E40" s="95">
        <f>D36+E36+F36+G36+H36+I36+J36</f>
        <v>0</v>
      </c>
      <c r="F40" s="96" t="s">
        <v>71</v>
      </c>
      <c r="G40" s="2"/>
      <c r="H40" s="2"/>
      <c r="I40" s="2"/>
      <c r="J40" s="2"/>
      <c r="K40" s="2"/>
      <c r="L40" s="34"/>
    </row>
    <row r="41" spans="2:15" ht="54.75" customHeight="1" x14ac:dyDescent="0.3">
      <c r="B41" s="271" t="s">
        <v>72</v>
      </c>
      <c r="C41" s="272"/>
      <c r="D41" s="97">
        <f>E36</f>
        <v>0</v>
      </c>
      <c r="E41" s="96" t="s">
        <v>71</v>
      </c>
      <c r="F41" s="2"/>
      <c r="G41" s="2"/>
      <c r="H41" s="2"/>
      <c r="I41" s="2"/>
      <c r="J41" s="2"/>
      <c r="K41" s="2"/>
      <c r="L41" s="34"/>
    </row>
    <row r="42" spans="2:15" ht="54.75" customHeight="1" thickBot="1" x14ac:dyDescent="0.35">
      <c r="B42" s="256" t="s">
        <v>73</v>
      </c>
      <c r="C42" s="257"/>
      <c r="D42" s="98">
        <f>L36</f>
        <v>0</v>
      </c>
      <c r="E42" s="99" t="s">
        <v>74</v>
      </c>
      <c r="F42" s="35"/>
      <c r="G42" s="35"/>
      <c r="H42" s="35"/>
      <c r="I42" s="35"/>
      <c r="J42" s="35"/>
      <c r="K42" s="35"/>
      <c r="L42" s="36"/>
    </row>
    <row r="45" spans="2:15" x14ac:dyDescent="0.3">
      <c r="B45" t="s">
        <v>112</v>
      </c>
      <c r="C45" s="232">
        <v>44343</v>
      </c>
    </row>
  </sheetData>
  <sheetProtection sheet="1" objects="1" scenarios="1"/>
  <mergeCells count="16">
    <mergeCell ref="B42:C42"/>
    <mergeCell ref="D10:L10"/>
    <mergeCell ref="B17:B24"/>
    <mergeCell ref="B25:B27"/>
    <mergeCell ref="B36:C36"/>
    <mergeCell ref="B39:C39"/>
    <mergeCell ref="B40:C40"/>
    <mergeCell ref="B41:C41"/>
    <mergeCell ref="B12:B13"/>
    <mergeCell ref="B14:B15"/>
    <mergeCell ref="B30:B32"/>
    <mergeCell ref="D2:F2"/>
    <mergeCell ref="D3:F3"/>
    <mergeCell ref="D4:F4"/>
    <mergeCell ref="D5:F5"/>
    <mergeCell ref="D6:F6"/>
  </mergeCells>
  <phoneticPr fontId="32" type="noConversion"/>
  <conditionalFormatting sqref="D39:E40">
    <cfRule type="expression" dxfId="10" priority="10">
      <formula>$D39="A++"</formula>
    </cfRule>
  </conditionalFormatting>
  <conditionalFormatting sqref="D39:E40">
    <cfRule type="expression" dxfId="9" priority="2">
      <formula>$D39="G"</formula>
    </cfRule>
    <cfRule type="expression" dxfId="8" priority="3">
      <formula>$D39="F"</formula>
    </cfRule>
    <cfRule type="expression" dxfId="7" priority="4">
      <formula>$D39="E"</formula>
    </cfRule>
    <cfRule type="expression" dxfId="6" priority="5">
      <formula>$D39="D"</formula>
    </cfRule>
    <cfRule type="expression" dxfId="5" priority="6">
      <formula>$D39="C"</formula>
    </cfRule>
    <cfRule type="expression" dxfId="4" priority="7">
      <formula>$D39="B"</formula>
    </cfRule>
    <cfRule type="expression" dxfId="3" priority="8">
      <formula>$D39="A"</formula>
    </cfRule>
    <cfRule type="expression" dxfId="2" priority="9">
      <formula>$D39="A+"</formula>
    </cfRule>
  </conditionalFormatting>
  <conditionalFormatting sqref="D39:E40">
    <cfRule type="expression" dxfId="1" priority="1">
      <formula>$D39=""</formula>
    </cfRule>
  </conditionalFormatting>
  <dataValidations count="6">
    <dataValidation allowBlank="1" showInputMessage="1" showErrorMessage="1" promptTitle="Sequstered Carbon" prompt="Enter sequestered carbon values as negative within this table." sqref="E14:E28 E30 E33:E34" xr:uid="{D11524C4-9354-47B0-89D2-A6F757FAAB93}"/>
    <dataValidation allowBlank="1" showInputMessage="1" showErrorMessage="1" promptTitle="Refrigerant Leakage" prompt="Refrigerant leakage is split out to enable rubust future analysis, but should only be included within modules B1 and C1." sqref="D31:L31" xr:uid="{EF579940-7D6D-4447-BFA1-04E9347CC6A3}"/>
    <dataValidation allowBlank="1" showInputMessage="1" showErrorMessage="1" promptTitle="External Works" prompt="The targets are solely for buildings, so space is given to record additional carbon emissions from the wider site, but is not included in the final reporting figure." sqref="D35:J35 L35" xr:uid="{4D7DFAE6-4543-42E2-BDB5-4CDFB294F82C}"/>
    <dataValidation allowBlank="1" showInputMessage="1" showErrorMessage="1" promptTitle="Demolition Works" prompt="Demolition impacts should be reported in Modules C1-4 and D only." sqref="D12:I13" xr:uid="{AFB0B60E-BB5A-42F0-824D-7C686B508683}"/>
    <dataValidation allowBlank="1" showInputMessage="1" showErrorMessage="1" promptTitle="Non-Fixed FF&amp;E" prompt="Non-fixed FF&amp;E is not included in the benchmarks, but may be recorded in here if known." sqref="D29:J29 L29" xr:uid="{6B4DAD0B-E50F-4694-BE64-F3E3B982F0E5}"/>
    <dataValidation allowBlank="1" showInputMessage="1" showErrorMessage="1" promptTitle="Renewable Electricity Generation" prompt="Currently renewable electricity generation is not included in the benchmark, as we're trying to understand the wider implications of embodied vs operational. In the meantime, please do record any data in here." sqref="D32:J32 L32" xr:uid="{377E4E08-9DEE-45E7-9609-33979760A49B}"/>
  </dataValidations>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ECC46"/>
  </sheetPr>
  <dimension ref="A1:M22"/>
  <sheetViews>
    <sheetView showGridLines="0" zoomScale="90" zoomScaleNormal="90" workbookViewId="0">
      <selection activeCell="E24" sqref="E24"/>
    </sheetView>
  </sheetViews>
  <sheetFormatPr defaultRowHeight="16.5" x14ac:dyDescent="0.3"/>
  <cols>
    <col min="1" max="1" width="2.375" customWidth="1"/>
    <col min="5" max="5" width="10.75" bestFit="1" customWidth="1"/>
    <col min="8" max="8" width="7.875" customWidth="1"/>
    <col min="9" max="10" width="23.875" customWidth="1"/>
  </cols>
  <sheetData>
    <row r="1" spans="1:13" ht="18" x14ac:dyDescent="0.3">
      <c r="A1" s="100" t="s">
        <v>85</v>
      </c>
    </row>
    <row r="2" spans="1:13" ht="17.25" thickBot="1" x14ac:dyDescent="0.35"/>
    <row r="3" spans="1:13" x14ac:dyDescent="0.3">
      <c r="B3" s="10"/>
      <c r="C3" s="11"/>
      <c r="D3" s="109" t="s">
        <v>29</v>
      </c>
      <c r="E3" s="281" t="str">
        <f>IF('1. Project Input'!B3&lt;&gt;"",'1. Project Input'!B3,"")</f>
        <v/>
      </c>
      <c r="F3" s="281"/>
      <c r="G3" s="281"/>
      <c r="H3" s="110"/>
      <c r="I3" s="275" t="s">
        <v>18</v>
      </c>
      <c r="J3" s="278" t="s">
        <v>19</v>
      </c>
    </row>
    <row r="4" spans="1:13" x14ac:dyDescent="0.3">
      <c r="B4" s="13"/>
      <c r="C4" s="2"/>
      <c r="D4" s="49" t="s">
        <v>31</v>
      </c>
      <c r="E4" s="282" t="str">
        <f>IF('1. Project Input'!B4&lt;&gt;"",IF('1. Project Input'!B4="Other", '1. Project Input'!D4,'1. Project Input'!B4),"")</f>
        <v/>
      </c>
      <c r="F4" s="282"/>
      <c r="G4" s="282"/>
      <c r="H4" s="111"/>
      <c r="I4" s="276"/>
      <c r="J4" s="279"/>
    </row>
    <row r="5" spans="1:13" x14ac:dyDescent="0.3">
      <c r="B5" s="13"/>
      <c r="C5" s="2"/>
      <c r="D5" s="49" t="s">
        <v>30</v>
      </c>
      <c r="E5" s="255" t="str">
        <f>IF('1. Project Input'!B5&lt;&gt;"",'1. Project Input'!B5,"")</f>
        <v/>
      </c>
      <c r="F5" s="255"/>
      <c r="G5" s="255"/>
      <c r="H5" s="111"/>
      <c r="I5" s="276"/>
      <c r="J5" s="279"/>
    </row>
    <row r="6" spans="1:13" x14ac:dyDescent="0.3">
      <c r="B6" s="13"/>
      <c r="C6" s="2"/>
      <c r="D6" s="49" t="s">
        <v>35</v>
      </c>
      <c r="E6" s="254" t="str">
        <f>IF('1. Project Input'!B7&lt;&gt;"",'1. Project Input'!B7,"")</f>
        <v/>
      </c>
      <c r="F6" s="254"/>
      <c r="G6" s="254"/>
      <c r="H6" s="111"/>
      <c r="I6" s="276"/>
      <c r="J6" s="279"/>
    </row>
    <row r="7" spans="1:13" ht="17.25" thickBot="1" x14ac:dyDescent="0.35">
      <c r="B7" s="17"/>
      <c r="C7" s="18"/>
      <c r="D7" s="112" t="s">
        <v>107</v>
      </c>
      <c r="E7" s="254" t="str">
        <f>IF('1. Project Input'!B11&lt;&gt;"",'1. Project Input'!B11,"-")</f>
        <v>-</v>
      </c>
      <c r="F7" s="254"/>
      <c r="G7" s="254"/>
      <c r="H7" s="113"/>
      <c r="I7" s="277"/>
      <c r="J7" s="280"/>
    </row>
    <row r="8" spans="1:13" ht="43.5" customHeight="1" x14ac:dyDescent="0.3">
      <c r="B8" s="10"/>
      <c r="C8" s="11"/>
      <c r="D8" s="11"/>
      <c r="E8" s="11"/>
      <c r="F8" s="11"/>
      <c r="G8" s="11"/>
      <c r="H8" s="11"/>
      <c r="I8" s="19" t="str">
        <f>IF(ISNUMBER('Calculation Page'!B4),'Calculation Page'!B4,"")</f>
        <v/>
      </c>
      <c r="J8" s="12" t="str">
        <f>IF(ISNUMBER('Calculation Page'!C4),'Calculation Page'!C4,"")</f>
        <v/>
      </c>
    </row>
    <row r="9" spans="1:13" ht="43.5" customHeight="1" x14ac:dyDescent="0.3">
      <c r="B9" s="13"/>
      <c r="C9" s="2"/>
      <c r="D9" s="2"/>
      <c r="E9" s="2"/>
      <c r="F9" s="2"/>
      <c r="G9" s="2"/>
      <c r="H9" s="2"/>
      <c r="I9" s="20" t="str">
        <f>IF(ISNUMBER('Calculation Page'!B5),'Calculation Page'!B5,"")</f>
        <v/>
      </c>
      <c r="J9" s="14" t="str">
        <f>IF(ISNUMBER('Calculation Page'!C5),'Calculation Page'!C5,"")</f>
        <v/>
      </c>
    </row>
    <row r="10" spans="1:13" ht="43.5" customHeight="1" x14ac:dyDescent="0.3">
      <c r="B10" s="13"/>
      <c r="C10" s="2"/>
      <c r="D10" s="2"/>
      <c r="E10" s="2"/>
      <c r="F10" s="2"/>
      <c r="G10" s="2"/>
      <c r="H10" s="2"/>
      <c r="I10" s="20" t="str">
        <f>IF(ISNUMBER('Calculation Page'!B6),'Calculation Page'!B6,"")</f>
        <v/>
      </c>
      <c r="J10" s="14" t="str">
        <f>IF(ISNUMBER('Calculation Page'!C6),'Calculation Page'!C6,"")</f>
        <v/>
      </c>
    </row>
    <row r="11" spans="1:13" ht="43.5" customHeight="1" x14ac:dyDescent="0.3">
      <c r="B11" s="13"/>
      <c r="C11" s="2"/>
      <c r="D11" s="2"/>
      <c r="E11" s="2"/>
      <c r="F11" s="2"/>
      <c r="G11" s="2"/>
      <c r="H11" s="2"/>
      <c r="I11" s="20" t="str">
        <f>IF(ISNUMBER('Calculation Page'!B7),'Calculation Page'!B7,"")</f>
        <v/>
      </c>
      <c r="J11" s="14" t="str">
        <f>IF(ISNUMBER('Calculation Page'!C7),'Calculation Page'!C7,"")</f>
        <v/>
      </c>
    </row>
    <row r="12" spans="1:13" ht="43.5" customHeight="1" x14ac:dyDescent="0.4">
      <c r="B12" s="13"/>
      <c r="C12" s="2"/>
      <c r="D12" s="2"/>
      <c r="E12" s="2"/>
      <c r="F12" s="2"/>
      <c r="G12" s="2"/>
      <c r="H12" s="2"/>
      <c r="I12" s="20" t="str">
        <f>IF(ISNUMBER('Calculation Page'!B8),'Calculation Page'!B8,"")</f>
        <v/>
      </c>
      <c r="J12" s="14" t="str">
        <f>IF(ISNUMBER('Calculation Page'!C8),'Calculation Page'!C8,"")</f>
        <v/>
      </c>
      <c r="M12" s="86"/>
    </row>
    <row r="13" spans="1:13" ht="43.5" customHeight="1" x14ac:dyDescent="0.3">
      <c r="B13" s="13"/>
      <c r="C13" s="2"/>
      <c r="D13" s="2"/>
      <c r="E13" s="2"/>
      <c r="F13" s="2"/>
      <c r="G13" s="2"/>
      <c r="H13" s="2"/>
      <c r="I13" s="180" t="str">
        <f>IF(ISNUMBER('Calculation Page'!B9),'Calculation Page'!B9,"")</f>
        <v/>
      </c>
      <c r="J13" s="181" t="str">
        <f>IF(ISNUMBER('Calculation Page'!C9),'Calculation Page'!C9,"")</f>
        <v/>
      </c>
    </row>
    <row r="14" spans="1:13" ht="43.5" customHeight="1" thickBot="1" x14ac:dyDescent="0.35">
      <c r="B14" s="182"/>
      <c r="C14" s="183"/>
      <c r="D14" s="183"/>
      <c r="E14" s="183"/>
      <c r="F14" s="183"/>
      <c r="G14" s="183"/>
      <c r="H14" s="183"/>
      <c r="I14" s="184" t="str">
        <f>IF(ISNUMBER('Calculation Page'!B10),'Calculation Page'!B10,"")</f>
        <v/>
      </c>
      <c r="J14" s="185" t="str">
        <f>IF(ISNUMBER('Calculation Page'!C10),'Calculation Page'!C10,"")</f>
        <v/>
      </c>
    </row>
    <row r="15" spans="1:13" ht="43.5" customHeight="1" x14ac:dyDescent="0.3">
      <c r="B15" s="13"/>
      <c r="C15" s="2"/>
      <c r="D15" s="2"/>
      <c r="E15" s="2"/>
      <c r="F15" s="2"/>
      <c r="G15" s="2"/>
      <c r="H15" s="2"/>
      <c r="I15" s="21" t="str">
        <f>IF(ISNUMBER('Calculation Page'!B11),'Calculation Page'!B11,"")</f>
        <v/>
      </c>
      <c r="J15" s="15" t="str">
        <f>IF(ISNUMBER('Calculation Page'!C11),'Calculation Page'!C11,"")</f>
        <v/>
      </c>
    </row>
    <row r="16" spans="1:13" ht="44.25" customHeight="1" x14ac:dyDescent="0.3">
      <c r="B16" s="13"/>
      <c r="C16" s="2"/>
      <c r="D16" s="2"/>
      <c r="E16" s="2"/>
      <c r="F16" s="2"/>
      <c r="G16" s="2"/>
      <c r="H16" s="2"/>
      <c r="I16" s="22"/>
      <c r="J16" s="16"/>
    </row>
    <row r="17" spans="2:10" ht="43.5" customHeight="1" thickBot="1" x14ac:dyDescent="0.35">
      <c r="B17" s="13"/>
      <c r="C17" s="2"/>
      <c r="D17" s="2"/>
      <c r="E17" s="2"/>
      <c r="F17" s="2"/>
      <c r="G17" s="2"/>
      <c r="H17" s="24" t="s">
        <v>24</v>
      </c>
      <c r="I17" s="89" t="str">
        <f>IF('1. Project Input'!$B$4="Other",'2. Data Input'!$E$39,"")</f>
        <v/>
      </c>
      <c r="J17" s="90" t="str">
        <f>IF('1. Project Input'!$B$4="Other",'2. Data Input'!$E$40,"")</f>
        <v/>
      </c>
    </row>
    <row r="18" spans="2:10" ht="43.5" customHeight="1" x14ac:dyDescent="0.3">
      <c r="B18" s="10"/>
      <c r="C18" s="11"/>
      <c r="D18" s="11"/>
      <c r="E18" s="11"/>
      <c r="F18" s="11"/>
      <c r="G18" s="11"/>
      <c r="H18" s="26" t="s">
        <v>26</v>
      </c>
      <c r="I18" s="87">
        <f>'2. Data Input'!D41</f>
        <v>0</v>
      </c>
      <c r="J18" s="23"/>
    </row>
    <row r="19" spans="2:10" ht="43.5" customHeight="1" thickBot="1" x14ac:dyDescent="0.35">
      <c r="B19" s="17"/>
      <c r="C19" s="18"/>
      <c r="D19" s="18"/>
      <c r="E19" s="18"/>
      <c r="F19" s="18"/>
      <c r="G19" s="18"/>
      <c r="H19" s="18"/>
      <c r="I19" s="25" t="s">
        <v>25</v>
      </c>
      <c r="J19" s="88">
        <f>'2. Data Input'!D42</f>
        <v>0</v>
      </c>
    </row>
    <row r="22" spans="2:10" x14ac:dyDescent="0.3">
      <c r="B22" t="s">
        <v>112</v>
      </c>
      <c r="C22" s="274">
        <v>44343</v>
      </c>
      <c r="D22" s="274"/>
    </row>
  </sheetData>
  <sheetProtection sheet="1" objects="1" scenarios="1"/>
  <mergeCells count="8">
    <mergeCell ref="C22:D22"/>
    <mergeCell ref="I3:I7"/>
    <mergeCell ref="J3:J7"/>
    <mergeCell ref="E3:G3"/>
    <mergeCell ref="E4:G4"/>
    <mergeCell ref="E5:G5"/>
    <mergeCell ref="E6:G6"/>
    <mergeCell ref="E7:G7"/>
  </mergeCells>
  <conditionalFormatting sqref="I17:J17">
    <cfRule type="cellIs" dxfId="0" priority="1" operator="notEqual">
      <formula>""</formula>
    </cfRule>
  </conditionalFormatting>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71D1A-88FC-470D-8C61-8498FF6D5DFB}">
  <sheetPr>
    <tabColor rgb="FFFDEB03"/>
  </sheetPr>
  <dimension ref="A1"/>
  <sheetViews>
    <sheetView workbookViewId="0">
      <selection activeCell="L28" sqref="L28"/>
    </sheetView>
  </sheetViews>
  <sheetFormatPr defaultRowHeight="16.5" x14ac:dyDescent="0.3"/>
  <sheetData>
    <row r="1" spans="1:1" x14ac:dyDescent="0.3">
      <c r="A1" s="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1E5E8-752E-45A3-A689-189DFE8BBC9F}">
  <dimension ref="B2:S28"/>
  <sheetViews>
    <sheetView showGridLines="0" zoomScale="115" zoomScaleNormal="115" workbookViewId="0">
      <selection activeCell="E28" sqref="E28"/>
    </sheetView>
  </sheetViews>
  <sheetFormatPr defaultRowHeight="16.5" x14ac:dyDescent="0.3"/>
  <cols>
    <col min="1" max="1" width="2.375" customWidth="1"/>
    <col min="3" max="6" width="12.25" customWidth="1"/>
    <col min="18" max="19" width="9.875" customWidth="1"/>
    <col min="21" max="22" width="9.625" customWidth="1"/>
  </cols>
  <sheetData>
    <row r="2" spans="2:19" ht="19.5" thickBot="1" x14ac:dyDescent="0.35">
      <c r="B2" s="4" t="s">
        <v>116</v>
      </c>
      <c r="C2" s="3"/>
      <c r="D2" s="3"/>
      <c r="E2" s="3"/>
      <c r="F2" s="3"/>
    </row>
    <row r="3" spans="2:19" x14ac:dyDescent="0.3">
      <c r="B3" s="186" t="s">
        <v>20</v>
      </c>
      <c r="C3" s="6" t="s">
        <v>0</v>
      </c>
      <c r="D3" s="6" t="s">
        <v>62</v>
      </c>
      <c r="E3" s="6" t="s">
        <v>1</v>
      </c>
      <c r="F3" s="7" t="s">
        <v>63</v>
      </c>
    </row>
    <row r="4" spans="2:19" ht="17.25" thickBot="1" x14ac:dyDescent="0.35">
      <c r="B4" s="155" t="s">
        <v>10</v>
      </c>
      <c r="C4" s="164">
        <v>100</v>
      </c>
      <c r="D4" s="164">
        <v>100</v>
      </c>
      <c r="E4" s="164">
        <v>100</v>
      </c>
      <c r="F4" s="165">
        <v>100</v>
      </c>
    </row>
    <row r="5" spans="2:19" x14ac:dyDescent="0.3">
      <c r="B5" s="156" t="s">
        <v>7</v>
      </c>
      <c r="C5" s="166">
        <v>225</v>
      </c>
      <c r="D5" s="166">
        <v>200</v>
      </c>
      <c r="E5" s="166">
        <v>200</v>
      </c>
      <c r="F5" s="167">
        <v>200</v>
      </c>
      <c r="R5" s="80" t="s">
        <v>82</v>
      </c>
      <c r="S5" s="81"/>
    </row>
    <row r="6" spans="2:19" x14ac:dyDescent="0.3">
      <c r="B6" s="157" t="s">
        <v>6</v>
      </c>
      <c r="C6" s="168">
        <v>350</v>
      </c>
      <c r="D6" s="168">
        <v>300</v>
      </c>
      <c r="E6" s="168">
        <v>300</v>
      </c>
      <c r="F6" s="169">
        <v>300</v>
      </c>
      <c r="R6" s="54" t="s">
        <v>10</v>
      </c>
      <c r="S6" s="82" t="s">
        <v>28</v>
      </c>
    </row>
    <row r="7" spans="2:19" x14ac:dyDescent="0.3">
      <c r="B7" s="158" t="s">
        <v>5</v>
      </c>
      <c r="C7" s="170">
        <v>475</v>
      </c>
      <c r="D7" s="170">
        <v>400</v>
      </c>
      <c r="E7" s="170">
        <v>400</v>
      </c>
      <c r="F7" s="171">
        <v>425</v>
      </c>
      <c r="R7" s="54" t="s">
        <v>7</v>
      </c>
      <c r="S7" s="83" t="s">
        <v>17</v>
      </c>
    </row>
    <row r="8" spans="2:19" x14ac:dyDescent="0.3">
      <c r="B8" s="159" t="s">
        <v>4</v>
      </c>
      <c r="C8" s="172">
        <v>600</v>
      </c>
      <c r="D8" s="172">
        <v>500</v>
      </c>
      <c r="E8" s="172">
        <v>500</v>
      </c>
      <c r="F8" s="173">
        <v>550</v>
      </c>
      <c r="R8" s="54" t="s">
        <v>6</v>
      </c>
      <c r="S8" s="83" t="s">
        <v>16</v>
      </c>
    </row>
    <row r="9" spans="2:19" x14ac:dyDescent="0.3">
      <c r="B9" s="160" t="s">
        <v>3</v>
      </c>
      <c r="C9" s="174">
        <v>775</v>
      </c>
      <c r="D9" s="174">
        <v>675</v>
      </c>
      <c r="E9" s="174">
        <v>625</v>
      </c>
      <c r="F9" s="175">
        <v>700</v>
      </c>
      <c r="R9" s="54" t="s">
        <v>5</v>
      </c>
      <c r="S9" s="83" t="s">
        <v>15</v>
      </c>
    </row>
    <row r="10" spans="2:19" x14ac:dyDescent="0.3">
      <c r="B10" s="161" t="s">
        <v>2</v>
      </c>
      <c r="C10" s="176">
        <v>950</v>
      </c>
      <c r="D10" s="176">
        <v>850</v>
      </c>
      <c r="E10" s="176">
        <v>750</v>
      </c>
      <c r="F10" s="177">
        <v>850</v>
      </c>
      <c r="R10" s="54" t="s">
        <v>4</v>
      </c>
      <c r="S10" s="83" t="s">
        <v>14</v>
      </c>
    </row>
    <row r="11" spans="2:19" x14ac:dyDescent="0.3">
      <c r="B11" s="162" t="s">
        <v>9</v>
      </c>
      <c r="C11" s="202">
        <v>1100</v>
      </c>
      <c r="D11" s="202">
        <v>1000</v>
      </c>
      <c r="E11" s="202">
        <v>875</v>
      </c>
      <c r="F11" s="203">
        <v>1000</v>
      </c>
      <c r="R11" s="54" t="s">
        <v>3</v>
      </c>
      <c r="S11" s="83" t="s">
        <v>13</v>
      </c>
    </row>
    <row r="12" spans="2:19" ht="17.25" thickBot="1" x14ac:dyDescent="0.35">
      <c r="B12" s="163" t="s">
        <v>8</v>
      </c>
      <c r="C12" s="178">
        <v>1300</v>
      </c>
      <c r="D12" s="178">
        <v>1200</v>
      </c>
      <c r="E12" s="178">
        <v>1100</v>
      </c>
      <c r="F12" s="179">
        <v>1200</v>
      </c>
      <c r="R12" s="54" t="s">
        <v>2</v>
      </c>
      <c r="S12" s="83" t="s">
        <v>12</v>
      </c>
    </row>
    <row r="13" spans="2:19" x14ac:dyDescent="0.3">
      <c r="B13" s="3"/>
      <c r="C13" s="3"/>
      <c r="D13" s="3"/>
      <c r="E13" s="3"/>
      <c r="F13" s="3"/>
      <c r="R13" s="55" t="s">
        <v>9</v>
      </c>
      <c r="S13" s="83" t="s">
        <v>104</v>
      </c>
    </row>
    <row r="14" spans="2:19" ht="17.25" thickBot="1" x14ac:dyDescent="0.35">
      <c r="B14" s="3"/>
      <c r="C14" s="3"/>
      <c r="D14" s="3"/>
      <c r="E14" s="3"/>
      <c r="F14" s="3"/>
      <c r="R14" s="56" t="s">
        <v>8</v>
      </c>
      <c r="S14" s="84" t="s">
        <v>11</v>
      </c>
    </row>
    <row r="15" spans="2:19" ht="18.75" thickBot="1" x14ac:dyDescent="0.35">
      <c r="B15" s="5" t="s">
        <v>21</v>
      </c>
      <c r="C15" s="3"/>
      <c r="D15" s="3"/>
      <c r="E15" s="3"/>
      <c r="F15" s="3"/>
    </row>
    <row r="16" spans="2:19" x14ac:dyDescent="0.3">
      <c r="B16" s="186" t="s">
        <v>20</v>
      </c>
      <c r="C16" s="6" t="s">
        <v>0</v>
      </c>
      <c r="D16" s="6" t="s">
        <v>62</v>
      </c>
      <c r="E16" s="6" t="s">
        <v>1</v>
      </c>
      <c r="F16" s="7" t="s">
        <v>63</v>
      </c>
    </row>
    <row r="17" spans="2:6" x14ac:dyDescent="0.3">
      <c r="B17" s="155" t="s">
        <v>10</v>
      </c>
      <c r="C17" s="164">
        <v>150</v>
      </c>
      <c r="D17" s="164">
        <v>150</v>
      </c>
      <c r="E17" s="164">
        <v>125</v>
      </c>
      <c r="F17" s="165">
        <v>125</v>
      </c>
    </row>
    <row r="18" spans="2:6" x14ac:dyDescent="0.3">
      <c r="B18" s="156" t="s">
        <v>7</v>
      </c>
      <c r="C18" s="166">
        <v>345</v>
      </c>
      <c r="D18" s="166">
        <v>300</v>
      </c>
      <c r="E18" s="166">
        <v>260</v>
      </c>
      <c r="F18" s="167">
        <v>250</v>
      </c>
    </row>
    <row r="19" spans="2:6" x14ac:dyDescent="0.3">
      <c r="B19" s="157" t="s">
        <v>6</v>
      </c>
      <c r="C19" s="168">
        <v>530</v>
      </c>
      <c r="D19" s="168">
        <v>450</v>
      </c>
      <c r="E19" s="168">
        <v>400</v>
      </c>
      <c r="F19" s="169">
        <v>380</v>
      </c>
    </row>
    <row r="20" spans="2:6" x14ac:dyDescent="0.3">
      <c r="B20" s="158" t="s">
        <v>5</v>
      </c>
      <c r="C20" s="170">
        <v>750</v>
      </c>
      <c r="D20" s="170">
        <v>625</v>
      </c>
      <c r="E20" s="170">
        <v>540</v>
      </c>
      <c r="F20" s="171">
        <v>535</v>
      </c>
    </row>
    <row r="21" spans="2:6" x14ac:dyDescent="0.3">
      <c r="B21" s="159" t="s">
        <v>4</v>
      </c>
      <c r="C21" s="172">
        <v>970</v>
      </c>
      <c r="D21" s="172">
        <v>800</v>
      </c>
      <c r="E21" s="172">
        <v>675</v>
      </c>
      <c r="F21" s="173">
        <v>690</v>
      </c>
    </row>
    <row r="22" spans="2:6" x14ac:dyDescent="0.3">
      <c r="B22" s="160" t="s">
        <v>3</v>
      </c>
      <c r="C22" s="174">
        <v>1180</v>
      </c>
      <c r="D22" s="174">
        <v>1000</v>
      </c>
      <c r="E22" s="174">
        <v>835</v>
      </c>
      <c r="F22" s="175">
        <v>870</v>
      </c>
    </row>
    <row r="23" spans="2:6" x14ac:dyDescent="0.3">
      <c r="B23" s="161" t="s">
        <v>2</v>
      </c>
      <c r="C23" s="176">
        <v>1400</v>
      </c>
      <c r="D23" s="176">
        <v>1200</v>
      </c>
      <c r="E23" s="176">
        <v>1000</v>
      </c>
      <c r="F23" s="177">
        <v>1050</v>
      </c>
    </row>
    <row r="24" spans="2:6" x14ac:dyDescent="0.3">
      <c r="B24" s="162" t="s">
        <v>9</v>
      </c>
      <c r="C24" s="202">
        <v>1625</v>
      </c>
      <c r="D24" s="202">
        <v>1400</v>
      </c>
      <c r="E24" s="202">
        <v>1175</v>
      </c>
      <c r="F24" s="203">
        <v>1250</v>
      </c>
    </row>
    <row r="25" spans="2:6" ht="17.25" thickBot="1" x14ac:dyDescent="0.35">
      <c r="B25" s="163" t="s">
        <v>8</v>
      </c>
      <c r="C25" s="178">
        <v>1900</v>
      </c>
      <c r="D25" s="178">
        <v>1600</v>
      </c>
      <c r="E25" s="178">
        <v>1350</v>
      </c>
      <c r="F25" s="179">
        <v>1450</v>
      </c>
    </row>
    <row r="28" spans="2:6" x14ac:dyDescent="0.3">
      <c r="B28" t="s">
        <v>112</v>
      </c>
      <c r="C28" s="220">
        <v>44343</v>
      </c>
    </row>
  </sheetData>
  <sheetProtection sheet="1" objects="1" scenarios="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82C8C-3F75-4669-90EF-CAFBACA468C6}">
  <dimension ref="A1:P31"/>
  <sheetViews>
    <sheetView workbookViewId="0">
      <selection activeCell="F17" sqref="F17"/>
    </sheetView>
  </sheetViews>
  <sheetFormatPr defaultRowHeight="16.5" x14ac:dyDescent="0.3"/>
  <cols>
    <col min="1" max="1" width="10.5" customWidth="1"/>
    <col min="2" max="3" width="15.75" customWidth="1"/>
    <col min="4" max="5" width="12" customWidth="1"/>
    <col min="6" max="7" width="11.75" customWidth="1"/>
    <col min="8" max="9" width="11.875" customWidth="1"/>
    <col min="10" max="10" width="12.125" customWidth="1"/>
    <col min="11" max="11" width="14.25" customWidth="1"/>
    <col min="15" max="16" width="9.5" customWidth="1"/>
  </cols>
  <sheetData>
    <row r="1" spans="1:16" ht="17.25" thickBot="1" x14ac:dyDescent="0.35">
      <c r="A1" t="s">
        <v>87</v>
      </c>
    </row>
    <row r="2" spans="1:16" ht="16.5" customHeight="1" thickBot="1" x14ac:dyDescent="0.35">
      <c r="B2" s="283" t="s">
        <v>75</v>
      </c>
      <c r="C2" s="284"/>
      <c r="D2" s="285" t="s">
        <v>76</v>
      </c>
      <c r="E2" s="286"/>
      <c r="F2" s="287" t="s">
        <v>77</v>
      </c>
      <c r="G2" s="284"/>
      <c r="H2" s="288" t="s">
        <v>78</v>
      </c>
      <c r="I2" s="288"/>
      <c r="J2" s="287" t="s">
        <v>79</v>
      </c>
      <c r="K2" s="289"/>
    </row>
    <row r="3" spans="1:16" ht="26.25" customHeight="1" thickBot="1" x14ac:dyDescent="0.35">
      <c r="B3" s="57" t="s">
        <v>22</v>
      </c>
      <c r="C3" s="29" t="s">
        <v>23</v>
      </c>
      <c r="D3" s="28" t="s">
        <v>22</v>
      </c>
      <c r="E3" s="9" t="s">
        <v>23</v>
      </c>
      <c r="F3" s="28" t="s">
        <v>22</v>
      </c>
      <c r="G3" s="29" t="s">
        <v>23</v>
      </c>
      <c r="H3" s="28" t="s">
        <v>22</v>
      </c>
      <c r="I3" s="9" t="s">
        <v>23</v>
      </c>
      <c r="J3" s="28" t="s">
        <v>22</v>
      </c>
      <c r="K3" s="58" t="s">
        <v>23</v>
      </c>
      <c r="O3" s="80" t="s">
        <v>82</v>
      </c>
      <c r="P3" s="81"/>
    </row>
    <row r="4" spans="1:16" ht="26.25" customHeight="1" x14ac:dyDescent="0.3">
      <c r="A4" s="59" t="s">
        <v>10</v>
      </c>
      <c r="B4" s="8" t="e">
        <f>INDEX('A. Benchmark Data'!$B$3:$F$12,MATCH($A4,'A. Benchmark Data'!$B$3:$B$12,0),MATCH('1. Project Input'!$B$4,'A. Benchmark Data'!$B$3:$F$3,0))</f>
        <v>#N/A</v>
      </c>
      <c r="C4" s="8" t="e">
        <f>INDEX('A. Benchmark Data'!$B$16:$F$25,MATCH($A4,'A. Benchmark Data'!$B$16:$B$25,0),MATCH('1. Project Input'!$B$4,'A. Benchmark Data'!$B$16:$F$16,0))</f>
        <v>#N/A</v>
      </c>
      <c r="D4" s="61" t="e">
        <f>B4</f>
        <v>#N/A</v>
      </c>
      <c r="E4" s="62" t="e">
        <f>C4</f>
        <v>#N/A</v>
      </c>
      <c r="F4" s="63" t="e">
        <f>1/D4</f>
        <v>#N/A</v>
      </c>
      <c r="G4" s="64" t="e">
        <f>1/E4</f>
        <v>#N/A</v>
      </c>
      <c r="H4" s="65" t="e">
        <f>IF('2. Data Input'!$E$39&lt;B4,IF(ISNUMBER(J4),1-(('2. Data Input'!$E$39)*F4-0.5),1),0)</f>
        <v>#N/A</v>
      </c>
      <c r="I4" s="65" t="e">
        <f>IF('2. Data Input'!$E$40&lt;C4,IF(ISNUMBER(K4),1-(('2. Data Input'!$E$40)*G4-0.5),1),0)</f>
        <v>#N/A</v>
      </c>
      <c r="J4" s="66" t="e">
        <f>IF('2. Data Input'!E39&gt;0,IF('2. Data Input'!$E$39&lt;B4,1,NA()),NA())</f>
        <v>#N/A</v>
      </c>
      <c r="K4" s="67" t="e">
        <f>IF('2. Data Input'!E40&gt;0,IF('2. Data Input'!$E$40&lt;C4,1,NA()),NA())</f>
        <v>#N/A</v>
      </c>
      <c r="L4" s="54" t="s">
        <v>10</v>
      </c>
      <c r="O4" s="54" t="s">
        <v>10</v>
      </c>
      <c r="P4" s="82" t="s">
        <v>28</v>
      </c>
    </row>
    <row r="5" spans="1:16" ht="17.25" x14ac:dyDescent="0.3">
      <c r="A5" s="54" t="s">
        <v>7</v>
      </c>
      <c r="B5" s="8" t="e">
        <f>INDEX('A. Benchmark Data'!$B$3:$F$12,MATCH($A5,'A. Benchmark Data'!$B$3:$B$12,0),MATCH('1. Project Input'!$B$4,'A. Benchmark Data'!$B$3:$F$3,0))</f>
        <v>#N/A</v>
      </c>
      <c r="C5" s="8" t="e">
        <f>INDEX('A. Benchmark Data'!$B$16:$F$25,MATCH($A5,'A. Benchmark Data'!$B$16:$B$25,0),MATCH('1. Project Input'!$B$4,'A. Benchmark Data'!$B$16:$F$16,0))</f>
        <v>#N/A</v>
      </c>
      <c r="D5" s="61" t="e">
        <f>B5-B4</f>
        <v>#N/A</v>
      </c>
      <c r="E5" s="62" t="e">
        <f>C5-C4</f>
        <v>#N/A</v>
      </c>
      <c r="F5" s="63" t="e">
        <f t="shared" ref="F5:F11" si="0">1/D5</f>
        <v>#N/A</v>
      </c>
      <c r="G5" s="64" t="e">
        <f t="shared" ref="G5:G12" si="1">1/E5</f>
        <v>#N/A</v>
      </c>
      <c r="H5" s="65" t="e">
        <f>IF('2. Data Input'!$E$39&lt;B5,IF(ISNUMBER(J5),1-(('2. Data Input'!$E$39-B4)*F5-0.5),1),0)</f>
        <v>#N/A</v>
      </c>
      <c r="I5" s="65" t="e">
        <f>IF('2. Data Input'!$E$40&lt;C5,IF(ISNUMBER(K5),1-(('2. Data Input'!$E$40-C4)*G5-0.5),1),0)</f>
        <v>#N/A</v>
      </c>
      <c r="J5" s="66" t="e">
        <f>IF(('2. Data Input'!$E$39&lt;B5)*('2. Data Input'!$E$39&gt;=B4),1,NA())</f>
        <v>#N/A</v>
      </c>
      <c r="K5" s="67" t="e">
        <f>IF(('2. Data Input'!$E$40&lt;C5)*('2. Data Input'!$E$40&gt;=C4),1,NA())</f>
        <v>#N/A</v>
      </c>
      <c r="L5" s="54" t="s">
        <v>7</v>
      </c>
      <c r="O5" s="54" t="s">
        <v>7</v>
      </c>
      <c r="P5" s="83" t="s">
        <v>17</v>
      </c>
    </row>
    <row r="6" spans="1:16" ht="17.25" x14ac:dyDescent="0.3">
      <c r="A6" s="54" t="s">
        <v>6</v>
      </c>
      <c r="B6" s="8" t="e">
        <f>INDEX('A. Benchmark Data'!$B$3:$F$12,MATCH($A6,'A. Benchmark Data'!$B$3:$B$12,0),MATCH('1. Project Input'!$B$4,'A. Benchmark Data'!$B$3:$F$3,0))</f>
        <v>#N/A</v>
      </c>
      <c r="C6" s="8" t="e">
        <f>INDEX('A. Benchmark Data'!$B$16:$F$25,MATCH($A6,'A. Benchmark Data'!$B$16:$B$25,0),MATCH('1. Project Input'!$B$4,'A. Benchmark Data'!$B$16:$F$16,0))</f>
        <v>#N/A</v>
      </c>
      <c r="D6" s="61" t="e">
        <f t="shared" ref="D6:E12" si="2">B6-B5</f>
        <v>#N/A</v>
      </c>
      <c r="E6" s="62" t="e">
        <f t="shared" si="2"/>
        <v>#N/A</v>
      </c>
      <c r="F6" s="63" t="e">
        <f t="shared" si="0"/>
        <v>#N/A</v>
      </c>
      <c r="G6" s="64" t="e">
        <f t="shared" si="1"/>
        <v>#N/A</v>
      </c>
      <c r="H6" s="65" t="e">
        <f>IF('2. Data Input'!$E$39&lt;B6,IF(ISNUMBER(J6),1-(('2. Data Input'!$E$39-B5)*F6-0.5),1),0)</f>
        <v>#N/A</v>
      </c>
      <c r="I6" s="65" t="e">
        <f>IF('2. Data Input'!$E$40&lt;C6,IF(ISNUMBER(K6),1-(('2. Data Input'!$E$40-C5)*G6-0.5),1),0)</f>
        <v>#N/A</v>
      </c>
      <c r="J6" s="66" t="e">
        <f>IF(('2. Data Input'!$E$39&lt;B6)*('2. Data Input'!$E$39&gt;=B5),1,NA())</f>
        <v>#N/A</v>
      </c>
      <c r="K6" s="67" t="e">
        <f>IF(('2. Data Input'!$E$40&lt;C6)*('2. Data Input'!$E$40&gt;=C5),1,NA())</f>
        <v>#N/A</v>
      </c>
      <c r="L6" s="54" t="s">
        <v>6</v>
      </c>
      <c r="O6" s="54" t="s">
        <v>6</v>
      </c>
      <c r="P6" s="83" t="s">
        <v>16</v>
      </c>
    </row>
    <row r="7" spans="1:16" ht="17.25" x14ac:dyDescent="0.3">
      <c r="A7" s="54" t="s">
        <v>5</v>
      </c>
      <c r="B7" s="8" t="e">
        <f>INDEX('A. Benchmark Data'!$B$3:$F$12,MATCH($A7,'A. Benchmark Data'!$B$3:$B$12,0),MATCH('1. Project Input'!$B$4,'A. Benchmark Data'!$B$3:$F$3,0))</f>
        <v>#N/A</v>
      </c>
      <c r="C7" s="8" t="e">
        <f>INDEX('A. Benchmark Data'!$B$16:$F$25,MATCH($A7,'A. Benchmark Data'!$B$16:$B$25,0),MATCH('1. Project Input'!$B$4,'A. Benchmark Data'!$B$16:$F$16,0))</f>
        <v>#N/A</v>
      </c>
      <c r="D7" s="61" t="e">
        <f t="shared" si="2"/>
        <v>#N/A</v>
      </c>
      <c r="E7" s="62" t="e">
        <f t="shared" si="2"/>
        <v>#N/A</v>
      </c>
      <c r="F7" s="63" t="e">
        <f t="shared" si="0"/>
        <v>#N/A</v>
      </c>
      <c r="G7" s="64" t="e">
        <f t="shared" si="1"/>
        <v>#N/A</v>
      </c>
      <c r="H7" s="65" t="e">
        <f>IF('2. Data Input'!$E$39&lt;B7,IF(ISNUMBER(J7),1-(('2. Data Input'!$E$39-B6)*F7-0.5),1),0)</f>
        <v>#N/A</v>
      </c>
      <c r="I7" s="65" t="e">
        <f>IF('2. Data Input'!$E$40&lt;C7,IF(ISNUMBER(K7),1-(('2. Data Input'!$E$40-C6)*G7-0.5),1),0)</f>
        <v>#N/A</v>
      </c>
      <c r="J7" s="66" t="e">
        <f>IF(('2. Data Input'!$E$39&lt;B7)*('2. Data Input'!$E$39&gt;=B6),1,NA())</f>
        <v>#N/A</v>
      </c>
      <c r="K7" s="67" t="e">
        <f>IF(('2. Data Input'!$E$40&lt;C7)*('2. Data Input'!$E$40&gt;=C6),1,NA())</f>
        <v>#N/A</v>
      </c>
      <c r="L7" s="54" t="s">
        <v>5</v>
      </c>
      <c r="O7" s="54" t="s">
        <v>5</v>
      </c>
      <c r="P7" s="83" t="s">
        <v>15</v>
      </c>
    </row>
    <row r="8" spans="1:16" ht="17.25" x14ac:dyDescent="0.3">
      <c r="A8" s="54" t="s">
        <v>4</v>
      </c>
      <c r="B8" s="8" t="e">
        <f>INDEX('A. Benchmark Data'!$B$3:$F$12,MATCH($A8,'A. Benchmark Data'!$B$3:$B$12,0),MATCH('1. Project Input'!$B$4,'A. Benchmark Data'!$B$3:$F$3,0))</f>
        <v>#N/A</v>
      </c>
      <c r="C8" s="8" t="e">
        <f>INDEX('A. Benchmark Data'!$B$16:$F$25,MATCH($A8,'A. Benchmark Data'!$B$16:$B$25,0),MATCH('1. Project Input'!$B$4,'A. Benchmark Data'!$B$16:$F$16,0))</f>
        <v>#N/A</v>
      </c>
      <c r="D8" s="61" t="e">
        <f t="shared" si="2"/>
        <v>#N/A</v>
      </c>
      <c r="E8" s="62" t="e">
        <f t="shared" si="2"/>
        <v>#N/A</v>
      </c>
      <c r="F8" s="63" t="e">
        <f t="shared" si="0"/>
        <v>#N/A</v>
      </c>
      <c r="G8" s="64" t="e">
        <f t="shared" si="1"/>
        <v>#N/A</v>
      </c>
      <c r="H8" s="65" t="e">
        <f>IF('2. Data Input'!$E$39&lt;B8,IF(ISNUMBER(J8),1-(('2. Data Input'!$E$39-B7)*F8-0.5),1),0)</f>
        <v>#N/A</v>
      </c>
      <c r="I8" s="65" t="e">
        <f>IF('2. Data Input'!$E$40&lt;C8,IF(ISNUMBER(K8),1-(('2. Data Input'!$E$40-C7)*G8-0.5),1),0)</f>
        <v>#N/A</v>
      </c>
      <c r="J8" s="66" t="e">
        <f>IF(('2. Data Input'!$E$39&lt;B8)*('2. Data Input'!$E$39&gt;=B7),1,NA())</f>
        <v>#N/A</v>
      </c>
      <c r="K8" s="67" t="e">
        <f>IF(('2. Data Input'!$E$40&lt;C8)*('2. Data Input'!$E$40&gt;=C7),1,NA())</f>
        <v>#N/A</v>
      </c>
      <c r="L8" s="54" t="s">
        <v>4</v>
      </c>
      <c r="O8" s="54" t="s">
        <v>4</v>
      </c>
      <c r="P8" s="83" t="s">
        <v>14</v>
      </c>
    </row>
    <row r="9" spans="1:16" ht="17.25" x14ac:dyDescent="0.3">
      <c r="A9" s="54" t="s">
        <v>3</v>
      </c>
      <c r="B9" s="8" t="e">
        <f>INDEX('A. Benchmark Data'!$B$3:$F$12,MATCH($A9,'A. Benchmark Data'!$B$3:$B$12,0),MATCH('1. Project Input'!$B$4,'A. Benchmark Data'!$B$3:$F$3,0))</f>
        <v>#N/A</v>
      </c>
      <c r="C9" s="8" t="e">
        <f>INDEX('A. Benchmark Data'!$B$16:$F$25,MATCH($A9,'A. Benchmark Data'!$B$16:$B$25,0),MATCH('1. Project Input'!$B$4,'A. Benchmark Data'!$B$16:$F$16,0))</f>
        <v>#N/A</v>
      </c>
      <c r="D9" s="61" t="e">
        <f t="shared" si="2"/>
        <v>#N/A</v>
      </c>
      <c r="E9" s="62" t="e">
        <f t="shared" si="2"/>
        <v>#N/A</v>
      </c>
      <c r="F9" s="63" t="e">
        <f t="shared" si="0"/>
        <v>#N/A</v>
      </c>
      <c r="G9" s="64" t="e">
        <f t="shared" si="1"/>
        <v>#N/A</v>
      </c>
      <c r="H9" s="65" t="e">
        <f>IF('2. Data Input'!$E$39&lt;B9,IF(ISNUMBER(J9),1-(('2. Data Input'!$E$39-B8)*F9-0.5),1),0)</f>
        <v>#N/A</v>
      </c>
      <c r="I9" s="65" t="e">
        <f>IF('2. Data Input'!$E$40&lt;C9,IF(ISNUMBER(K9),1-(('2. Data Input'!$E$40-C8)*G9-0.5),1),0)</f>
        <v>#N/A</v>
      </c>
      <c r="J9" s="66" t="e">
        <f>IF(('2. Data Input'!$E$39&lt;B9)*('2. Data Input'!$E$39&gt;=B8),1,NA())</f>
        <v>#N/A</v>
      </c>
      <c r="K9" s="67" t="e">
        <f>IF(('2. Data Input'!$E$40&lt;C9)*('2. Data Input'!$E$40&gt;=C8),1,NA())</f>
        <v>#N/A</v>
      </c>
      <c r="L9" s="54" t="s">
        <v>3</v>
      </c>
      <c r="O9" s="54" t="s">
        <v>3</v>
      </c>
      <c r="P9" s="83" t="s">
        <v>13</v>
      </c>
    </row>
    <row r="10" spans="1:16" ht="17.25" x14ac:dyDescent="0.3">
      <c r="A10" s="54" t="s">
        <v>2</v>
      </c>
      <c r="B10" s="8" t="e">
        <f>INDEX('A. Benchmark Data'!$B$3:$F$12,MATCH($A10,'A. Benchmark Data'!$B$3:$B$12,0),MATCH('1. Project Input'!$B$4,'A. Benchmark Data'!$B$3:$F$3,0))</f>
        <v>#N/A</v>
      </c>
      <c r="C10" s="8" t="e">
        <f>INDEX('A. Benchmark Data'!$B$16:$F$25,MATCH($A10,'A. Benchmark Data'!$B$16:$B$25,0),MATCH('1. Project Input'!$B$4,'A. Benchmark Data'!$B$16:$F$16,0))</f>
        <v>#N/A</v>
      </c>
      <c r="D10" s="61" t="e">
        <f t="shared" si="2"/>
        <v>#N/A</v>
      </c>
      <c r="E10" s="62" t="e">
        <f t="shared" si="2"/>
        <v>#N/A</v>
      </c>
      <c r="F10" s="63" t="e">
        <f t="shared" si="0"/>
        <v>#N/A</v>
      </c>
      <c r="G10" s="64" t="e">
        <f t="shared" si="1"/>
        <v>#N/A</v>
      </c>
      <c r="H10" s="65" t="e">
        <f>IF('2. Data Input'!$E$39&lt;B10,IF(ISNUMBER(J10),1-(('2. Data Input'!$E$39-B9)*F10-0.5),1),0)</f>
        <v>#N/A</v>
      </c>
      <c r="I10" s="65" t="e">
        <f>IF('2. Data Input'!$E$40&lt;C10,IF(ISNUMBER(K10),1-(('2. Data Input'!$E$40-C9)*G10-0.5),1),0)</f>
        <v>#N/A</v>
      </c>
      <c r="J10" s="66" t="e">
        <f>IF(('2. Data Input'!$E$39&lt;B10)*('2. Data Input'!$E$39&gt;=B9),1,NA())</f>
        <v>#N/A</v>
      </c>
      <c r="K10" s="67" t="e">
        <f>IF(('2. Data Input'!$E$40&lt;C10)*('2. Data Input'!$E$40&gt;=C9),1,NA())</f>
        <v>#N/A</v>
      </c>
      <c r="L10" s="54" t="s">
        <v>2</v>
      </c>
      <c r="O10" s="54" t="s">
        <v>2</v>
      </c>
      <c r="P10" s="83" t="s">
        <v>12</v>
      </c>
    </row>
    <row r="11" spans="1:16" ht="17.25" x14ac:dyDescent="0.3">
      <c r="A11" s="55" t="s">
        <v>9</v>
      </c>
      <c r="B11" s="8" t="e">
        <f>INDEX('A. Benchmark Data'!$B$3:$F$12,MATCH($A11,'A. Benchmark Data'!$B$3:$B$12,0),MATCH('1. Project Input'!$B$4,'A. Benchmark Data'!$B$3:$F$3,0))</f>
        <v>#N/A</v>
      </c>
      <c r="C11" s="8" t="e">
        <f>INDEX('A. Benchmark Data'!$B$16:$F$25,MATCH($A11,'A. Benchmark Data'!$B$16:$B$25,0),MATCH('1. Project Input'!$B$4,'A. Benchmark Data'!$B$16:$F$16,0))</f>
        <v>#N/A</v>
      </c>
      <c r="D11" s="61" t="e">
        <f t="shared" si="2"/>
        <v>#N/A</v>
      </c>
      <c r="E11" s="62" t="e">
        <f t="shared" si="2"/>
        <v>#N/A</v>
      </c>
      <c r="F11" s="63" t="e">
        <f t="shared" si="0"/>
        <v>#N/A</v>
      </c>
      <c r="G11" s="64" t="e">
        <f t="shared" si="1"/>
        <v>#N/A</v>
      </c>
      <c r="H11" s="65" t="e">
        <f>IF('2. Data Input'!$E$39&lt;B11,IF(ISNUMBER(J11),1-(('2. Data Input'!$E$39-B10)*F11-0.5),1),0)</f>
        <v>#N/A</v>
      </c>
      <c r="I11" s="65" t="e">
        <f>IF('2. Data Input'!$E$40&lt;C11,IF(ISNUMBER(K11),1-(('2. Data Input'!$E$40-C10)*G11-0.5),1),0)</f>
        <v>#N/A</v>
      </c>
      <c r="J11" s="66" t="e">
        <f>IF(('2. Data Input'!$E$39&lt;B11)*('2. Data Input'!$E$39&gt;=B10),1,NA())</f>
        <v>#N/A</v>
      </c>
      <c r="K11" s="67" t="e">
        <f>IF(('2. Data Input'!$E$40&lt;C11)*('2. Data Input'!$E$40&gt;=C10),1,NA())</f>
        <v>#N/A</v>
      </c>
      <c r="L11" s="55" t="s">
        <v>9</v>
      </c>
      <c r="O11" s="55" t="s">
        <v>9</v>
      </c>
      <c r="P11" s="83" t="s">
        <v>104</v>
      </c>
    </row>
    <row r="12" spans="1:16" ht="18" thickBot="1" x14ac:dyDescent="0.35">
      <c r="A12" s="55" t="s">
        <v>8</v>
      </c>
      <c r="B12" s="8" t="e">
        <f>INDEX('A. Benchmark Data'!$B$3:$F$12,MATCH($A12,'A. Benchmark Data'!$B$3:$B$12,0),MATCH('1. Project Input'!$B$4,'A. Benchmark Data'!$B$3:$F$3,0))</f>
        <v>#N/A</v>
      </c>
      <c r="C12" s="8" t="e">
        <f>INDEX('A. Benchmark Data'!$B$16:$F$25,MATCH($A12,'A. Benchmark Data'!$B$16:$B$25,0),MATCH('1. Project Input'!$B$4,'A. Benchmark Data'!$B$16:$F$16,0))</f>
        <v>#N/A</v>
      </c>
      <c r="D12" s="61" t="e">
        <f t="shared" si="2"/>
        <v>#N/A</v>
      </c>
      <c r="E12" s="62" t="e">
        <f t="shared" si="2"/>
        <v>#N/A</v>
      </c>
      <c r="F12" s="63" t="e">
        <f>1/D12</f>
        <v>#N/A</v>
      </c>
      <c r="G12" s="64" t="e">
        <f t="shared" si="1"/>
        <v>#N/A</v>
      </c>
      <c r="H12" s="65" t="e">
        <f>IF('2. Data Input'!$E$39&lt;B12,IF(ISNUMBER(J12),1-(('2. Data Input'!$E$39-B11)*F12-0.5),1),0)</f>
        <v>#N/A</v>
      </c>
      <c r="I12" s="65" t="e">
        <f>IF('2. Data Input'!$E$40&lt;C12,IF(ISNUMBER(K12),1-(('2. Data Input'!$E$40-C11)*G12-0.5),1),0)</f>
        <v>#N/A</v>
      </c>
      <c r="J12" s="66" t="e">
        <f>IF('2. Data Input'!$E$39&gt;=B11,1,NA())</f>
        <v>#N/A</v>
      </c>
      <c r="K12" s="67" t="e">
        <f>IF(('2. Data Input'!$E$40&gt;=C11),1,NA())</f>
        <v>#N/A</v>
      </c>
      <c r="L12" s="55" t="s">
        <v>8</v>
      </c>
      <c r="O12" s="56" t="s">
        <v>8</v>
      </c>
      <c r="P12" s="84" t="s">
        <v>11</v>
      </c>
    </row>
    <row r="13" spans="1:16" ht="18" thickBot="1" x14ac:dyDescent="0.35">
      <c r="A13" s="60" t="s">
        <v>27</v>
      </c>
      <c r="B13" s="68">
        <v>20000</v>
      </c>
      <c r="C13" s="68">
        <v>20000</v>
      </c>
      <c r="D13" s="69"/>
      <c r="E13" s="70"/>
      <c r="F13" s="71"/>
      <c r="G13" s="71"/>
      <c r="H13" s="77"/>
      <c r="I13" s="78"/>
      <c r="J13" s="72"/>
      <c r="K13" s="73"/>
    </row>
    <row r="14" spans="1:16" x14ac:dyDescent="0.3">
      <c r="A14" s="74"/>
      <c r="B14" s="75"/>
      <c r="C14" s="75"/>
      <c r="D14" s="76"/>
      <c r="E14" s="74"/>
      <c r="F14" s="74"/>
      <c r="J14" s="27"/>
      <c r="K14" s="27"/>
    </row>
    <row r="15" spans="1:16" x14ac:dyDescent="0.3">
      <c r="B15" s="114" t="s">
        <v>86</v>
      </c>
      <c r="C15" s="115"/>
      <c r="G15" s="79" t="s">
        <v>80</v>
      </c>
      <c r="H15" s="32" t="e">
        <f>IF((SUM(H4:H12)-1)&gt;8,8,IF((SUM(H4:H12)-1)&lt;0,0,SUM(H4:H12)-1))</f>
        <v>#N/A</v>
      </c>
      <c r="I15" s="32" t="e">
        <f>IF((SUM(I4:I12)-1)&gt;8,8,IF((SUM(I4:I12)-1)&lt;0,0,SUM(I4:I12)-1))</f>
        <v>#N/A</v>
      </c>
    </row>
    <row r="16" spans="1:16" x14ac:dyDescent="0.3">
      <c r="B16" s="116">
        <f>'2. Data Input'!E39</f>
        <v>0</v>
      </c>
      <c r="C16" s="117">
        <f>'2. Data Input'!$E$40</f>
        <v>0</v>
      </c>
      <c r="G16" s="79" t="s">
        <v>81</v>
      </c>
      <c r="H16" s="31">
        <v>1</v>
      </c>
      <c r="I16">
        <v>1</v>
      </c>
    </row>
    <row r="17" spans="1:3" ht="27.75" customHeight="1" x14ac:dyDescent="0.3">
      <c r="B17" s="118" t="str">
        <f>'2. Data Input'!D39&amp;" "&amp;'2. Data Input'!E39</f>
        <v xml:space="preserve"> 0</v>
      </c>
      <c r="C17" s="119" t="str">
        <f>'2. Data Input'!D40&amp;" "&amp;'2. Data Input'!E40</f>
        <v xml:space="preserve"> 0</v>
      </c>
    </row>
    <row r="18" spans="1:3" ht="27.75" customHeight="1" x14ac:dyDescent="0.3"/>
    <row r="21" spans="1:3" x14ac:dyDescent="0.3">
      <c r="A21" s="33" t="s">
        <v>61</v>
      </c>
    </row>
    <row r="22" spans="1:3" x14ac:dyDescent="0.3">
      <c r="A22" t="s">
        <v>0</v>
      </c>
    </row>
    <row r="23" spans="1:3" x14ac:dyDescent="0.3">
      <c r="A23" t="s">
        <v>62</v>
      </c>
    </row>
    <row r="24" spans="1:3" x14ac:dyDescent="0.3">
      <c r="A24" t="s">
        <v>1</v>
      </c>
    </row>
    <row r="25" spans="1:3" x14ac:dyDescent="0.3">
      <c r="A25" t="s">
        <v>63</v>
      </c>
    </row>
    <row r="26" spans="1:3" x14ac:dyDescent="0.3">
      <c r="A26" t="s">
        <v>64</v>
      </c>
    </row>
    <row r="31" spans="1:3" x14ac:dyDescent="0.3">
      <c r="A31" t="s">
        <v>112</v>
      </c>
      <c r="B31" s="220">
        <v>44343</v>
      </c>
    </row>
  </sheetData>
  <sheetProtection sheet="1" objects="1" scenarios="1"/>
  <sortState xmlns:xlrd2="http://schemas.microsoft.com/office/spreadsheetml/2017/richdata2" ref="A18:E26">
    <sortCondition ref="A19:A26"/>
  </sortState>
  <mergeCells count="5">
    <mergeCell ref="B2:C2"/>
    <mergeCell ref="D2:E2"/>
    <mergeCell ref="F2:G2"/>
    <mergeCell ref="H2:I2"/>
    <mergeCell ref="J2:K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0. Instructions</vt:lpstr>
      <vt:lpstr>1. Project Input</vt:lpstr>
      <vt:lpstr>2. Data Input</vt:lpstr>
      <vt:lpstr>3. Output Page</vt:lpstr>
      <vt:lpstr>4. Data Sources</vt:lpstr>
      <vt:lpstr>A. Benchmark Data</vt:lpstr>
      <vt:lpstr>Calculation Page</vt:lpstr>
      <vt:lpstr>'2. Data Input'!Print_Area</vt:lpstr>
      <vt:lpstr>'3. Output Page'!Print_Area</vt:lpstr>
    </vt:vector>
  </TitlesOfParts>
  <Company>FCBS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Jack Williams</dc:creator>
  <cp:lastModifiedBy>Joe Jack Williams</cp:lastModifiedBy>
  <cp:lastPrinted>2021-05-23T16:51:24Z</cp:lastPrinted>
  <dcterms:created xsi:type="dcterms:W3CDTF">2014-12-09T14:09:29Z</dcterms:created>
  <dcterms:modified xsi:type="dcterms:W3CDTF">2021-05-27T07:57:54Z</dcterms:modified>
</cp:coreProperties>
</file>